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PLAN DE MEJORAMIENTO ESE OCCIDENTE\"/>
    </mc:Choice>
  </mc:AlternateContent>
  <xr:revisionPtr revIDLastSave="0" documentId="13_ncr:1_{EB6CC599-3862-4031-8AF5-C3FBD8F2D32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EJECUCION PAAC" sheetId="19" r:id="rId1"/>
    <sheet name="A.RIESGO CORRUPCION" sheetId="3" r:id="rId2"/>
    <sheet name="B.TRÁMITES" sheetId="18" r:id="rId3"/>
    <sheet name="C. RENDICION DE CUENTAS" sheetId="14" r:id="rId4"/>
    <sheet name="D.ATEN CIUDADANO" sheetId="15" r:id="rId5"/>
    <sheet name="E. TRANSPARENCIA" sheetId="16" r:id="rId6"/>
    <sheet name="F. INICIATIVAS ADICIONALES" sheetId="1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7" i="19" l="1"/>
  <c r="N74" i="19"/>
  <c r="N73" i="19"/>
  <c r="N72" i="19"/>
  <c r="N71" i="19"/>
  <c r="N70" i="19"/>
  <c r="N69" i="19"/>
  <c r="N68" i="19"/>
  <c r="L74" i="19"/>
  <c r="L73" i="19"/>
  <c r="L72" i="19"/>
  <c r="L71" i="19"/>
  <c r="L70" i="19"/>
  <c r="L69" i="19"/>
  <c r="L68" i="19"/>
  <c r="J75" i="19"/>
  <c r="J69" i="19"/>
  <c r="J70" i="19"/>
  <c r="J71" i="19"/>
  <c r="J72" i="19"/>
  <c r="J73" i="19"/>
  <c r="J74" i="19"/>
  <c r="J68" i="19"/>
  <c r="N67" i="19"/>
  <c r="N60" i="19"/>
  <c r="N61" i="19"/>
  <c r="N62" i="19"/>
  <c r="N63" i="19"/>
  <c r="N64" i="19"/>
  <c r="N65" i="19"/>
  <c r="N66" i="19"/>
  <c r="N59" i="19"/>
  <c r="L67" i="19"/>
  <c r="L66" i="19"/>
  <c r="L65" i="19"/>
  <c r="L64" i="19"/>
  <c r="L63" i="19"/>
  <c r="L62" i="19"/>
  <c r="L61" i="19"/>
  <c r="L60" i="19"/>
  <c r="L59" i="19"/>
  <c r="J66" i="19"/>
  <c r="J65" i="19"/>
  <c r="J64" i="19"/>
  <c r="J63" i="19"/>
  <c r="J62" i="19"/>
  <c r="J61" i="19"/>
  <c r="J60" i="19"/>
  <c r="J59" i="19"/>
  <c r="N50" i="19"/>
  <c r="N51" i="19"/>
  <c r="N52" i="19"/>
  <c r="N53" i="19"/>
  <c r="N54" i="19"/>
  <c r="N55" i="19"/>
  <c r="N56" i="19"/>
  <c r="N57" i="19"/>
  <c r="N49" i="19"/>
  <c r="L50" i="19"/>
  <c r="L51" i="19"/>
  <c r="L52" i="19"/>
  <c r="L53" i="19"/>
  <c r="L54" i="19"/>
  <c r="L55" i="19"/>
  <c r="L56" i="19"/>
  <c r="L57" i="19"/>
  <c r="L49" i="19"/>
  <c r="J57" i="19"/>
  <c r="J50" i="19"/>
  <c r="J51" i="19"/>
  <c r="J52" i="19"/>
  <c r="J53" i="19"/>
  <c r="J54" i="19"/>
  <c r="J55" i="19"/>
  <c r="J56" i="19"/>
  <c r="J49" i="19"/>
  <c r="N47" i="19"/>
  <c r="N46" i="19"/>
  <c r="N45" i="19"/>
  <c r="N44" i="19"/>
  <c r="N43" i="19"/>
  <c r="N42" i="19"/>
  <c r="N41" i="19"/>
  <c r="N40" i="19"/>
  <c r="N39" i="19"/>
  <c r="N38" i="19"/>
  <c r="N37" i="19"/>
  <c r="N36" i="19"/>
  <c r="N35" i="19"/>
  <c r="N34" i="19"/>
  <c r="N33" i="19"/>
  <c r="N32" i="19"/>
  <c r="N31" i="19"/>
  <c r="N30" i="19"/>
  <c r="N48" i="19" s="1"/>
  <c r="N29" i="19"/>
  <c r="L30" i="19"/>
  <c r="L31" i="19"/>
  <c r="L32" i="19"/>
  <c r="L33" i="19"/>
  <c r="L34" i="19"/>
  <c r="L35" i="19"/>
  <c r="L36" i="19"/>
  <c r="L37" i="19"/>
  <c r="L38" i="19"/>
  <c r="L39" i="19"/>
  <c r="L40" i="19"/>
  <c r="L41" i="19"/>
  <c r="L42" i="19"/>
  <c r="L43" i="19"/>
  <c r="L44" i="19"/>
  <c r="L45" i="19"/>
  <c r="L46" i="19"/>
  <c r="L47" i="19"/>
  <c r="L29" i="19"/>
  <c r="L48" i="19" s="1"/>
  <c r="J45" i="19"/>
  <c r="J46" i="19"/>
  <c r="J47" i="19"/>
  <c r="J37" i="19"/>
  <c r="J38" i="19"/>
  <c r="J39" i="19"/>
  <c r="J40" i="19"/>
  <c r="J41" i="19"/>
  <c r="J42" i="19"/>
  <c r="J43" i="19"/>
  <c r="J44" i="19"/>
  <c r="J30" i="19"/>
  <c r="J48" i="19" s="1"/>
  <c r="J31" i="19"/>
  <c r="J32" i="19"/>
  <c r="J33" i="19"/>
  <c r="J34" i="19"/>
  <c r="J35" i="19"/>
  <c r="J36" i="19"/>
  <c r="J29" i="19"/>
  <c r="N27" i="19"/>
  <c r="N25" i="19"/>
  <c r="N24" i="19"/>
  <c r="N23" i="19"/>
  <c r="N22" i="19"/>
  <c r="N21" i="19"/>
  <c r="N28" i="19" s="1"/>
  <c r="L27" i="19"/>
  <c r="L25" i="19"/>
  <c r="L24" i="19"/>
  <c r="L23" i="19"/>
  <c r="L22" i="19"/>
  <c r="L21" i="19"/>
  <c r="J22" i="19"/>
  <c r="J28" i="19" s="1"/>
  <c r="J23" i="19"/>
  <c r="J24" i="19"/>
  <c r="J25" i="19"/>
  <c r="J27" i="19"/>
  <c r="J21" i="19"/>
  <c r="N13" i="19"/>
  <c r="N14" i="19"/>
  <c r="N15" i="19"/>
  <c r="N16" i="19"/>
  <c r="N17" i="19"/>
  <c r="N18" i="19"/>
  <c r="N19" i="19"/>
  <c r="N12" i="19"/>
  <c r="L13" i="19"/>
  <c r="L14" i="19"/>
  <c r="L15" i="19"/>
  <c r="L16" i="19"/>
  <c r="L17" i="19"/>
  <c r="L18" i="19"/>
  <c r="L19" i="19"/>
  <c r="J13" i="19"/>
  <c r="J14" i="19"/>
  <c r="J15" i="19"/>
  <c r="J16" i="19"/>
  <c r="J17" i="19"/>
  <c r="J18" i="19"/>
  <c r="J19" i="19"/>
  <c r="L12" i="19"/>
  <c r="J12" i="19"/>
  <c r="J20" i="19" s="1"/>
  <c r="L20" i="19" l="1"/>
  <c r="L77" i="19" s="1"/>
  <c r="N75" i="19"/>
  <c r="L75" i="19"/>
  <c r="J67" i="19"/>
  <c r="N58" i="19"/>
  <c r="L58" i="19"/>
  <c r="J58" i="19"/>
  <c r="L28" i="19"/>
  <c r="N20" i="19"/>
  <c r="N77" i="19" s="1"/>
  <c r="P77" i="19" l="1"/>
</calcChain>
</file>

<file path=xl/sharedStrings.xml><?xml version="1.0" encoding="utf-8"?>
<sst xmlns="http://schemas.openxmlformats.org/spreadsheetml/2006/main" count="615" uniqueCount="259">
  <si>
    <t>1.1</t>
  </si>
  <si>
    <t>1.2</t>
  </si>
  <si>
    <t>2.1</t>
  </si>
  <si>
    <t>2.2</t>
  </si>
  <si>
    <t>3.1</t>
  </si>
  <si>
    <t>3.2</t>
  </si>
  <si>
    <t>4.1</t>
  </si>
  <si>
    <t>4.2</t>
  </si>
  <si>
    <t>4.3</t>
  </si>
  <si>
    <t>5.1</t>
  </si>
  <si>
    <t>5.2</t>
  </si>
  <si>
    <t>SUBCOMPONENTE</t>
  </si>
  <si>
    <t xml:space="preserve">ACTIVIDADES </t>
  </si>
  <si>
    <t>Socializar del mapa de riesgos a funcionarios de la entidad.</t>
  </si>
  <si>
    <t>META O PRODUCTO</t>
  </si>
  <si>
    <t>RESPONSABLES</t>
  </si>
  <si>
    <t>Mapa de riesgos  publicado y actualizado.</t>
  </si>
  <si>
    <t>Mapa de riesgos de corrupción socializado.</t>
  </si>
  <si>
    <t>2.3</t>
  </si>
  <si>
    <t>Riesgos de corrupción formulados.</t>
  </si>
  <si>
    <t>Oficina de Control Interno</t>
  </si>
  <si>
    <r>
      <rPr>
        <b/>
        <sz val="14"/>
        <rFont val="Arial"/>
        <family val="2"/>
      </rPr>
      <t xml:space="preserve">Subcomponente 1    </t>
    </r>
    <r>
      <rPr>
        <sz val="14"/>
        <rFont val="Arial"/>
        <family val="2"/>
      </rPr>
      <t xml:space="preserve">                                        Política de Administración de Riesgos de Corrupción</t>
    </r>
  </si>
  <si>
    <r>
      <rPr>
        <b/>
        <sz val="14"/>
        <rFont val="Arial"/>
        <family val="2"/>
      </rPr>
      <t xml:space="preserve">Subcomponente 2                                                                </t>
    </r>
    <r>
      <rPr>
        <sz val="14"/>
        <rFont val="Arial"/>
        <family val="2"/>
      </rPr>
      <t xml:space="preserve">  Construcción del Mapa de Riesgos de Corrupción</t>
    </r>
  </si>
  <si>
    <r>
      <rPr>
        <b/>
        <sz val="14"/>
        <rFont val="Arial"/>
        <family val="2"/>
      </rPr>
      <t>Subcomponente/
proceso 5</t>
    </r>
    <r>
      <rPr>
        <sz val="14"/>
        <rFont val="Arial"/>
        <family val="2"/>
      </rPr>
      <t xml:space="preserve"> Seguimiento</t>
    </r>
  </si>
  <si>
    <t>REALIZACIÓN</t>
  </si>
  <si>
    <t>INICIO</t>
  </si>
  <si>
    <t>FIN</t>
  </si>
  <si>
    <t>COMPONENTE C.RENDICION DE CUENTAS</t>
  </si>
  <si>
    <t>COMPONENTE B: RACIONALIZACIÓN DE TRÁMITES</t>
  </si>
  <si>
    <t>COMPONENTE A: GESTIÓN DEL RIESGO DE CORRUPCIÓN   -  MAPA DE RIESGO INSTITUCIONAL</t>
  </si>
  <si>
    <r>
      <rPr>
        <b/>
        <sz val="14"/>
        <rFont val="Arial"/>
        <family val="2"/>
      </rPr>
      <t xml:space="preserve">Subcomponente 2  </t>
    </r>
    <r>
      <rPr>
        <sz val="14"/>
        <rFont val="Arial"/>
        <family val="2"/>
      </rPr>
      <t xml:space="preserve">
Fortalecimiento de los canales de atención</t>
    </r>
  </si>
  <si>
    <r>
      <t xml:space="preserve">Subcomponente 1                           </t>
    </r>
    <r>
      <rPr>
        <sz val="14"/>
        <rFont val="Arial"/>
        <family val="2"/>
      </rPr>
      <t xml:space="preserve">Estructura administrativa y Direccionamiento estratégico </t>
    </r>
  </si>
  <si>
    <r>
      <rPr>
        <b/>
        <sz val="14"/>
        <rFont val="Arial"/>
        <family val="2"/>
      </rPr>
      <t xml:space="preserve">Subcomponente 5 </t>
    </r>
    <r>
      <rPr>
        <sz val="14"/>
        <rFont val="Arial"/>
        <family val="2"/>
      </rPr>
      <t xml:space="preserve">                          Relacionamiento con el ciudadano</t>
    </r>
  </si>
  <si>
    <r>
      <rPr>
        <b/>
        <sz val="14"/>
        <rFont val="Arial"/>
        <family val="2"/>
      </rPr>
      <t xml:space="preserve">Subcomponente 4      </t>
    </r>
    <r>
      <rPr>
        <sz val="14"/>
        <rFont val="Arial"/>
        <family val="2"/>
      </rPr>
      <t xml:space="preserve">                    Normativo y procedimental</t>
    </r>
  </si>
  <si>
    <r>
      <rPr>
        <b/>
        <sz val="14"/>
        <rFont val="Arial"/>
        <family val="2"/>
      </rPr>
      <t xml:space="preserve">Subcomponente 3 </t>
    </r>
    <r>
      <rPr>
        <sz val="14"/>
        <rFont val="Arial"/>
        <family val="2"/>
      </rPr>
      <t xml:space="preserve">                          Talento humano</t>
    </r>
  </si>
  <si>
    <t>COMPONENTE E. TRANSPARENCIA</t>
  </si>
  <si>
    <t>ETAPA</t>
  </si>
  <si>
    <t>COMPONENTE F. INICIATIVAS ADICIONALES</t>
  </si>
  <si>
    <t>COMPONENTE D. ATENCIÓN AL CIUDADANO</t>
  </si>
  <si>
    <t xml:space="preserve">1 documento </t>
  </si>
  <si>
    <t>Identificar y documentar las debilidades y fortalezas de la entidad para promover la participación  en la implementación de los ejercicios de rendición de cuentas</t>
  </si>
  <si>
    <t>Oficina Asesora de Planeación</t>
  </si>
  <si>
    <t>Publicar el seguimiento al mapa de riesgos de corrupción</t>
  </si>
  <si>
    <t>Realizar informe de seguimiento a las acciones ejecutadas cada cuatro (4) meses. ( Fechas de corte 30 de Abril, 31 de Agosto y 31 de Diciembre.).</t>
  </si>
  <si>
    <r>
      <rPr>
        <b/>
        <sz val="14"/>
        <rFont val="Arial"/>
        <family val="2"/>
      </rPr>
      <t xml:space="preserve">Subcomponente 4        </t>
    </r>
    <r>
      <rPr>
        <sz val="14"/>
        <rFont val="Arial"/>
        <family val="2"/>
      </rPr>
      <t xml:space="preserve">                                   Monitoreo y Revisión</t>
    </r>
  </si>
  <si>
    <r>
      <rPr>
        <b/>
        <sz val="14"/>
        <rFont val="Arial"/>
        <family val="2"/>
      </rPr>
      <t xml:space="preserve">Subcomponente 3                                            </t>
    </r>
    <r>
      <rPr>
        <sz val="14"/>
        <rFont val="Arial"/>
        <family val="2"/>
      </rPr>
      <t xml:space="preserve"> Consulta y divulgación </t>
    </r>
  </si>
  <si>
    <t xml:space="preserve"> 1 acta</t>
  </si>
  <si>
    <t>Equipo de rendición de cuentas</t>
  </si>
  <si>
    <t>1. Aprestamiento institucional para promover la rendición de cuentas</t>
  </si>
  <si>
    <t>2. Diseño de la Estrategia de Rendición de Cuentas</t>
  </si>
  <si>
    <t xml:space="preserve"> 1 Cronograma </t>
  </si>
  <si>
    <t>1 documento (estrategia de comunicación)</t>
  </si>
  <si>
    <t>Implementar acciones o estrategias de comunicación para promocionar la audiencia de rendición de cuentas.</t>
  </si>
  <si>
    <t>2 seguimientos (matriz de transparencia)</t>
  </si>
  <si>
    <t>Publicar informe mensual de ejecución presupuestal</t>
  </si>
  <si>
    <t>Publicar informe de gestión</t>
  </si>
  <si>
    <t>Publicar los avances trimestrales del Plan de Acción Institucional</t>
  </si>
  <si>
    <t>1 informe</t>
  </si>
  <si>
    <t>Hacer seguimiento al cronograma de la  audiencia pública</t>
  </si>
  <si>
    <t xml:space="preserve">
4. Seguimiento y Evaluación</t>
  </si>
  <si>
    <t>Componente 3: 
Responsabilidad</t>
  </si>
  <si>
    <t>Componente 2: 
Diálogo</t>
  </si>
  <si>
    <t>1 informe de resultados de evaluación</t>
  </si>
  <si>
    <t>3.3</t>
  </si>
  <si>
    <t>3.4</t>
  </si>
  <si>
    <t>3.6</t>
  </si>
  <si>
    <t>3.10</t>
  </si>
  <si>
    <t>3.11</t>
  </si>
  <si>
    <t>3.12</t>
  </si>
  <si>
    <t xml:space="preserve">Componente 1. 
Información </t>
  </si>
  <si>
    <t>Hacer reuniones de diseño y seguimiento de la estrategia de rendición de cuentas</t>
  </si>
  <si>
    <t>Definir los roles y responsabilidades de las diferentes áreas de la entidad, en materia de rendición de cuentas</t>
  </si>
  <si>
    <t>1 documento</t>
  </si>
  <si>
    <t>Equipo de Gestión de Comunicaciones</t>
  </si>
  <si>
    <t>4.4</t>
  </si>
  <si>
    <t>Informes publicados</t>
  </si>
  <si>
    <t>Hacer seguimiento a los canales y mecanismos virtuales que complementan las acciones de diálogo definidas para temas específicos y para los temas generales.</t>
  </si>
  <si>
    <t xml:space="preserve">Aplicar encuesta y publicar resultados de la evaluación de la audiencia de rendición de cuentas </t>
  </si>
  <si>
    <t>Formular, previa evaluación por parte de los responsables, planes de mejoramiento a la gestión institucional a partir de las observaciones, propuestas y recomendaciones ciudadanas.</t>
  </si>
  <si>
    <t>Actualización permanente (según necesidad)</t>
  </si>
  <si>
    <t>Elaborar  y publicar informes  trimestrales  de PQRS</t>
  </si>
  <si>
    <t>Revisar de manera integral el proceso de Atención al Ciudadano</t>
  </si>
  <si>
    <t xml:space="preserve"> 2 Sensibilizaciones, capacitaciones o talleres</t>
  </si>
  <si>
    <t>Jornadas de sensibilización</t>
  </si>
  <si>
    <t>AVANCE No 1</t>
  </si>
  <si>
    <t>AVANCE No 2</t>
  </si>
  <si>
    <t>AVANCE No 3</t>
  </si>
  <si>
    <t>Responsable del  Componente</t>
  </si>
  <si>
    <t xml:space="preserve">Realizar encuesta para la medición de
percepción de los ciudadanos con respecto a los servicios prestados
</t>
  </si>
  <si>
    <t>Realizar  capacitaciones a personas con capacidades diferentes con respecto al manejo de SIMO</t>
  </si>
  <si>
    <t>2 capacitaciones</t>
  </si>
  <si>
    <t>Fortalecer las competencias de los servidores públicos en cultura del servicio.</t>
  </si>
  <si>
    <t>Publicar el registro de activos de información institucional</t>
  </si>
  <si>
    <t>Registro de activos de información actualizado y publicado</t>
  </si>
  <si>
    <t>Publicar el índice de información clasificada y reservada</t>
  </si>
  <si>
    <t>Índice de información clasificada y reservada actualizado y publicado</t>
  </si>
  <si>
    <t>Publicar el esquema de publicación de la información</t>
  </si>
  <si>
    <t>Esquema de publicación de la información actualizado y publicado</t>
  </si>
  <si>
    <t>Documento de adopción del Registro de Activos de Información</t>
  </si>
  <si>
    <t>Publicar  el documento de adopción del Registro de Activos de Información</t>
  </si>
  <si>
    <t xml:space="preserve">Información publicada en página web y en SECOP II </t>
  </si>
  <si>
    <t>Realizar seguimiento de la gestión de las PQRS solicitadas a la entidad.</t>
  </si>
  <si>
    <t xml:space="preserve"> Informe de seguimiento de la gestión de las PQRS solicitadas a la entidad.</t>
  </si>
  <si>
    <t>Oficina Asesora Jurídica</t>
  </si>
  <si>
    <t>Implementar estrategias institucionales de prevención de  la corrupción y promoción de la transparencia.</t>
  </si>
  <si>
    <t>4 Estrategias ejecutadas o 
piezas de divulgación socializadas</t>
  </si>
  <si>
    <t xml:space="preserve">Oficina Asesora de Planeación </t>
  </si>
  <si>
    <t xml:space="preserve">2 sesiones por semestre 
1 informe semestral </t>
  </si>
  <si>
    <t>Subcomponente 1                                                                          Lineamientos de Transparencia Activa</t>
  </si>
  <si>
    <t>Subcomponente 2                                                                                           Lineamientos de Transparencia Pasiva</t>
  </si>
  <si>
    <t xml:space="preserve">Subcomponente 3 
Instrumentos de gestión de la información                                                                                  </t>
  </si>
  <si>
    <t>Construcción de la metodología propuesta</t>
  </si>
  <si>
    <t>Identificación y revisión priorizada de los trámites actuales</t>
  </si>
  <si>
    <t>Análisis y elaboración de la propuesta de mejoramiento, priorizado y orientado a racionalización</t>
  </si>
  <si>
    <t>Presentación de propuesta de mejoramiento para aprobación</t>
  </si>
  <si>
    <t>Divulgación de implementación de la propuesta aprobada</t>
  </si>
  <si>
    <t>Implementación de la propuesta aprobada</t>
  </si>
  <si>
    <t>Seguimiento a la implementación</t>
  </si>
  <si>
    <t xml:space="preserve">Metodología documentada </t>
  </si>
  <si>
    <t>Estado de trámites identificados y revisados</t>
  </si>
  <si>
    <t>Propuesta de mejoramiento priorizado</t>
  </si>
  <si>
    <t>Propuesta de mejoramiento aprobada</t>
  </si>
  <si>
    <t>Propuesta de mejoramiento aprobada y divulgada</t>
  </si>
  <si>
    <t xml:space="preserve">Trámites priorizados racionalizados </t>
  </si>
  <si>
    <t>Estados de seguimiento</t>
  </si>
  <si>
    <t>Oficina Asesora de Planeación - Áreas Líderes de los trámites</t>
  </si>
  <si>
    <t>Actividades 
para la racionalzación de trámites</t>
  </si>
  <si>
    <t>Oficina Asesora de Planeación - Presidencia</t>
  </si>
  <si>
    <t xml:space="preserve">4 reuniones 
2 por semestres
</t>
  </si>
  <si>
    <t>4 avances del Plan de acción publicaciones</t>
  </si>
  <si>
    <t>Realizar la audiencia pública de rendición de cuentas (espacio de diálogo  sobre la gestión general)</t>
  </si>
  <si>
    <t>1 audiencia pública</t>
  </si>
  <si>
    <t>2 seguimientos</t>
  </si>
  <si>
    <t>1 encuesta de temas de interés</t>
  </si>
  <si>
    <t>3 Seguimientos</t>
  </si>
  <si>
    <t>1 Publicación</t>
  </si>
  <si>
    <t xml:space="preserve"> 1 Plan de mejoramiento</t>
  </si>
  <si>
    <t>4 Informes de gestión de atención al ciudadano</t>
  </si>
  <si>
    <t>Líderes de Proceso con riesgos de corrupción identificados</t>
  </si>
  <si>
    <t>Aplicar encuesta de temas de interés de la audiencia pública (espacio de diálogo  sobre la gestión general)</t>
  </si>
  <si>
    <t>Hacer evaluación de la estrategia de rendición de cuentas</t>
  </si>
  <si>
    <t xml:space="preserve">Publicar en la página web el informe del proceso de rendición de cuentas </t>
  </si>
  <si>
    <t>1 encuesta 
1 informe de resultados de aplicación de la encuesta</t>
  </si>
  <si>
    <t>Revisar la política de gestión de riesgos.</t>
  </si>
  <si>
    <t>Implementar las acciones propuestas en el plan de manejo para  gestionar los riesgos de corrupción, y detectar cambios en el contexto interno y externo ( en el caso que se lleguen a presentar).</t>
  </si>
  <si>
    <t xml:space="preserve">crear en la pagina web el link de transparencia y aceso a la informacion publica </t>
  </si>
  <si>
    <t>actualizacion de la pagina web institucional</t>
  </si>
  <si>
    <t xml:space="preserve">Grupo de Atención a PQRS  </t>
  </si>
  <si>
    <t>Elaborar y publicar el manual de atención al ciudadano de la E.S.E. OCCIDENTE</t>
  </si>
  <si>
    <t>Manual elaborado y publicado</t>
  </si>
  <si>
    <t xml:space="preserve">Grupo de Atención a PQRS: lideres SIAU, calidad y lider de sistemas de informacion </t>
  </si>
  <si>
    <t xml:space="preserve">pagina web actualizada </t>
  </si>
  <si>
    <t xml:space="preserve">grupo de planeacion </t>
  </si>
  <si>
    <t>Grupo de Atención a PQRS  y gestion del talento humano</t>
  </si>
  <si>
    <t xml:space="preserve">
Documentos y componentes asociados al proceso actualizado</t>
  </si>
  <si>
    <t xml:space="preserve">Grupo de Atención a PQRS y lider de sistemas de informacion </t>
  </si>
  <si>
    <t xml:space="preserve">Grupo de Atención a PQRS  y lider de sistemas de informacion </t>
  </si>
  <si>
    <t>Realizar seguimiento del nivel de implementación y cumplimiento de la Ley 1712 de 2014, Decreto 103 de 2015 y Resolución MinTIC 3564 de 2015 en la página web de la E.S.E.Occidente, así como de la calidad de la información publicada.</t>
  </si>
  <si>
    <t>control interno</t>
  </si>
  <si>
    <t>Publicar el 100% de la información relacionada con la contratación mensual en la página web  de la E.S.E. Occidente y en el SECOP II.</t>
  </si>
  <si>
    <t>lider de sistemas de informacion / Oficina Asesora de Planeación</t>
  </si>
  <si>
    <t xml:space="preserve">Oficina Asesora de Planeación / lider de sistemas de comunicación </t>
  </si>
  <si>
    <t>Subcomponente 1                                                                                         elaboracion de la politica cero papel</t>
  </si>
  <si>
    <t>Subcomponente 2                                                                                           socializacion de la politica</t>
  </si>
  <si>
    <t xml:space="preserve">realizar jornadas de socializacion de la politica a funcionarios, ususarios y proveedores </t>
  </si>
  <si>
    <t xml:space="preserve">registros de la socializacion </t>
  </si>
  <si>
    <t>Oficina de Control Interno. Talento humano y calidad</t>
  </si>
  <si>
    <t>Subcomponente 3 
 implementacion y seguimiento  de la politica</t>
  </si>
  <si>
    <t>Diseño de un programa de gestion que incorpore la gestion electronica de documentos.</t>
  </si>
  <si>
    <t>comunicación: difundir la iniciativa por multiples canales y promover el cambio  de cultura y hábitos en cuanto a la utilización de documentos y procedimientos para la administración de documentos electrónicos de archivo</t>
  </si>
  <si>
    <t xml:space="preserve">3 informes de seguimiento </t>
  </si>
  <si>
    <t xml:space="preserve">realizar seguimiuento a la implementacion de la politica </t>
  </si>
  <si>
    <t xml:space="preserve">oficina asesora de planeacion, lider de sistemas de informacion y comunicación </t>
  </si>
  <si>
    <t xml:space="preserve">documento que avala programa de gestion </t>
  </si>
  <si>
    <t xml:space="preserve">indicadores formulados </t>
  </si>
  <si>
    <t xml:space="preserve"> oficina asesora de planeacion,Talento humano y calidad</t>
  </si>
  <si>
    <t>identificar e involucrar a las personas lideres dentro del grupo de trabajo en la elaboracion de la politica cero papel</t>
  </si>
  <si>
    <t>actas de reuniones de trabajo</t>
  </si>
  <si>
    <t xml:space="preserve">oficina asesora de planeacion, talento humano, calidad </t>
  </si>
  <si>
    <t>Mantener actualizada la información sobre  los procedimientos, trámites y servicios de la entidad.</t>
  </si>
  <si>
    <t>Realizar en la pagina web un espacio  de  atencion al ciudadano donde deben ir las Preguntas frecuentes de los usuarios.</t>
  </si>
  <si>
    <t xml:space="preserve">Oficina Asesora de Planeación – coordinacion administrativa- area juridica </t>
  </si>
  <si>
    <t>Oficina Asesora de Planeación- coordinacion administrativa-area juriidica</t>
  </si>
  <si>
    <t>Oficina Asesora de Planeación – coordinacion administrativa</t>
  </si>
  <si>
    <t>Oficina Asesora de Planeación –coordinacion administrativa-lider sistema de comunicaciones</t>
  </si>
  <si>
    <t>Oficina Asesora de Planeación -oficina de control interno</t>
  </si>
  <si>
    <t xml:space="preserve">Oficina Asesora de Planeación -lider sistemas de comunicación </t>
  </si>
  <si>
    <t xml:space="preserve">lider de sistemas de comunicación </t>
  </si>
  <si>
    <t>Hacer seguimento  al link de transparencia y  acceso a la información pública</t>
  </si>
  <si>
    <t xml:space="preserve"> Gestión Financiera</t>
  </si>
  <si>
    <t>lider de sistemas de comunicación - control interno</t>
  </si>
  <si>
    <t xml:space="preserve">evidencias de comunicación </t>
  </si>
  <si>
    <t>PLAN ANTICORRUPCIÓN Y ATENCIÓN AL CIUDADANO 
VIGENCIA 2022</t>
  </si>
  <si>
    <t xml:space="preserve">
Conformar el equipo de  apoyo para liderar la planeación y ejecución de la rendición de cuentas para  la vigencia 2022.</t>
  </si>
  <si>
    <t>Programar la audiencia pública de rendición de cuentas vigencia 2022</t>
  </si>
  <si>
    <t>202212-31</t>
  </si>
  <si>
    <t xml:space="preserve">
formulacion de indicadores:  facilitaran posteriormente tareas de diagnostico a la vez que permiten controlar los avances e identificar donde se pueden llevar a cabo
mejoras</t>
  </si>
  <si>
    <t xml:space="preserve">Desarrollar jornadas de sensibilización en temas del uso racionalizado del papel </t>
  </si>
  <si>
    <t>Política de gestión de riesgos revisada, ajustado e implementada.</t>
  </si>
  <si>
    <t>Política de riesgos publicada en página web de la Entidad.</t>
  </si>
  <si>
    <t>Publicar  en página web de la entidad la política de gestión de riesgos implementada.</t>
  </si>
  <si>
    <t>Actualizar del mapa de riesgos (toda vez que se haga el respectivo análisis de los riesgos y se establezcan nuevas medidas de respuestas  ante los riesgos detectados). Cuando se realicen cambios significativos en los procesos internos, de acuerdo al mapa de procesos institucional.</t>
  </si>
  <si>
    <t>Publicación del mapa de riesgos de corrupción implementado en la página web.</t>
  </si>
  <si>
    <t>Reportes de avance en acciones para mitigar el riesgo de corrupción de acuedo a periodicidad.</t>
  </si>
  <si>
    <t>Acta informe de seguimiento.</t>
  </si>
  <si>
    <t>Acta seguimiento al mapa de riesgos de corrupción publicado en página web</t>
  </si>
  <si>
    <t>Los 10 primeros días hábiles de los meses de mayo y septiembre de 2022 y enero de 2023</t>
  </si>
  <si>
    <t>PROGRAMACIÓN</t>
  </si>
  <si>
    <t>EJECUCION 2022</t>
  </si>
  <si>
    <t>Subcomponente</t>
  </si>
  <si>
    <t>Actividades</t>
  </si>
  <si>
    <t>Meta o producto</t>
  </si>
  <si>
    <t xml:space="preserve">Area(s) Responsable </t>
  </si>
  <si>
    <t>CORTE 30 ABRIL</t>
  </si>
  <si>
    <t>CORTE 31 AGOSTO</t>
  </si>
  <si>
    <t>CORTE 31 DICIEMBRE</t>
  </si>
  <si>
    <t>OBSERVACION</t>
  </si>
  <si>
    <t>Revisar la Politica de Administraciòn del Riesgo de Acuerdo a MIPG</t>
  </si>
  <si>
    <t>Revision  y ajuste del Mapa de Riesgos de corrupción</t>
  </si>
  <si>
    <t>SUBTOTAL</t>
  </si>
  <si>
    <t>TOTAL PAAC</t>
  </si>
  <si>
    <t>Componente</t>
  </si>
  <si>
    <t>COMPONENTE 1:
 GESTION DEL RIESGO DE LA CORRUPCIÓN</t>
  </si>
  <si>
    <t>COMPONENTE 2:
 RACIONALIZACIÓN DE TRÁMITES</t>
  </si>
  <si>
    <t>COMPONENTE 3:
 RENDICIÓN DE CUENTAS</t>
  </si>
  <si>
    <t>COMPONENTE 4:
 ATENCIÓN AL CIUDADANO</t>
  </si>
  <si>
    <t>COMPONENTE 5:
 TRANSPARENCIA  y ACCESO INFORMACIÓN</t>
  </si>
  <si>
    <t>COMPONENTE 6:
 INICIATIVAS ADICIONALES</t>
  </si>
  <si>
    <t>6 componentes</t>
  </si>
  <si>
    <t>PLAN ANTICORRUPCION Y ATENCION AL CIUDADANO 2022</t>
  </si>
  <si>
    <t>EJECUCION PAAC2022</t>
  </si>
  <si>
    <t>EMPRESA SOCIAL DEL ESTADO OCCIDENTE</t>
  </si>
  <si>
    <t>NIT: 900145588-6</t>
  </si>
  <si>
    <t>Subcomponente 1                                            Política de Administración de Riesgos de Corrupción</t>
  </si>
  <si>
    <t>Subcomponente 2                                                                  Construcción del Mapa de Riesgos de Corrupción</t>
  </si>
  <si>
    <t xml:space="preserve">Subcomponente 3                                             Consulta y divulgación </t>
  </si>
  <si>
    <t>Subcomponente 4                                           Monitoreo y Revisión</t>
  </si>
  <si>
    <t>Subcomponente/
proceso 5 Seguimiento</t>
  </si>
  <si>
    <t>4. Seguimiento y Evaluación</t>
  </si>
  <si>
    <t xml:space="preserve">Subcomponente 1                           Estructura administrativa y Direccionamiento estratégico </t>
  </si>
  <si>
    <t>Mantener actualizada la información sobre  la Estructura Administrativa y Direccionamiento Estrategico  de la entidad.</t>
  </si>
  <si>
    <t>Subcomponente 2  
Fortalecimiento de los canales de atención</t>
  </si>
  <si>
    <t>Subcomponente 3                           Talento humano</t>
  </si>
  <si>
    <t>Subcomponente 4                          Normativo y procedimental</t>
  </si>
  <si>
    <t>Subcomponente 5                           Relacionamiento con el ciudadano</t>
  </si>
  <si>
    <r>
      <rPr>
        <b/>
        <sz val="14"/>
        <rFont val="Arial"/>
        <family val="2"/>
      </rPr>
      <t>Subcomponente 4
Monitoreo del Acceso a la Información Pública</t>
    </r>
    <r>
      <rPr>
        <sz val="14"/>
        <rFont val="Arial"/>
        <family val="2"/>
      </rPr>
      <t xml:space="preserve">                                                                                    </t>
    </r>
  </si>
  <si>
    <t xml:space="preserve">Subcomponente 3 
Instrumentos de gestión de la información </t>
  </si>
  <si>
    <t xml:space="preserve">Subcomponente 4   
Monitoreo del Acceso a la Información Pública      </t>
  </si>
  <si>
    <t>% CUMPLIMIENTO</t>
  </si>
  <si>
    <t>NO CUMPLE</t>
  </si>
  <si>
    <t>CUMPLE PARCIALMENTE</t>
  </si>
  <si>
    <t>CUMPLE</t>
  </si>
  <si>
    <t>0 %- 50  %</t>
  </si>
  <si>
    <t>51  % - 79  %</t>
  </si>
  <si>
    <t>80  % -  100  %</t>
  </si>
  <si>
    <t>CALIFICACION</t>
  </si>
  <si>
    <t>MENOR AL 79 %</t>
  </si>
  <si>
    <t>Fecha de inicio</t>
  </si>
  <si>
    <t>Fecha finalizacion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</si>
</sst>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20" x14ac:knownFonts="1">
    <font>
      <sz val="11"/>
      <color theme="1"/>
      <name val="Trebuchet MS"/>
      <family val="2"/>
      <scheme val="minor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sz val="11"/>
      <color theme="1"/>
      <name val="Trebuchet MS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4"/>
      <color rgb="FFFF0000"/>
      <name val="Arial"/>
      <family val="2"/>
    </font>
    <font>
      <sz val="14"/>
      <color theme="3" tint="0.39997558519241921"/>
      <name val="Arial"/>
      <family val="2"/>
    </font>
    <font>
      <b/>
      <sz val="11"/>
      <color rgb="FF0070C0"/>
      <name val="Arial"/>
      <family val="2"/>
    </font>
    <font>
      <sz val="11"/>
      <color rgb="FF0070C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name val="Trebuchet MS"/>
      <family val="2"/>
      <scheme val="minor"/>
    </font>
    <font>
      <b/>
      <sz val="16"/>
      <color rgb="FF0070C0"/>
      <name val="Arial"/>
      <family val="2"/>
    </font>
    <font>
      <b/>
      <sz val="18"/>
      <name val="Arial"/>
      <family val="2"/>
    </font>
    <font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74">
    <xf numFmtId="0" fontId="0" fillId="0" borderId="0" xfId="0"/>
    <xf numFmtId="0" fontId="7" fillId="0" borderId="0" xfId="0" applyFont="1"/>
    <xf numFmtId="0" fontId="7" fillId="2" borderId="0" xfId="0" applyFont="1" applyFill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14" fontId="2" fillId="6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/>
    <xf numFmtId="14" fontId="3" fillId="5" borderId="1" xfId="0" applyNumberFormat="1" applyFont="1" applyFill="1" applyBorder="1" applyAlignment="1" applyProtection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/>
    <xf numFmtId="164" fontId="3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</xf>
    <xf numFmtId="14" fontId="3" fillId="5" borderId="3" xfId="0" applyNumberFormat="1" applyFont="1" applyFill="1" applyBorder="1" applyAlignment="1" applyProtection="1">
      <alignment horizontal="center" vertical="center" wrapText="1"/>
    </xf>
    <xf numFmtId="14" fontId="3" fillId="2" borderId="3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4" fontId="3" fillId="2" borderId="8" xfId="0" applyNumberFormat="1" applyFont="1" applyFill="1" applyBorder="1" applyAlignment="1">
      <alignment horizontal="center" vertical="center" wrapText="1"/>
    </xf>
    <xf numFmtId="14" fontId="3" fillId="2" borderId="9" xfId="0" applyNumberFormat="1" applyFont="1" applyFill="1" applyBorder="1" applyAlignment="1">
      <alignment horizontal="center" vertical="center" wrapText="1"/>
    </xf>
    <xf numFmtId="14" fontId="3" fillId="2" borderId="10" xfId="0" applyNumberFormat="1" applyFont="1" applyFill="1" applyBorder="1" applyAlignment="1">
      <alignment horizontal="center" vertical="center" wrapText="1"/>
    </xf>
    <xf numFmtId="14" fontId="2" fillId="6" borderId="11" xfId="0" applyNumberFormat="1" applyFont="1" applyFill="1" applyBorder="1" applyAlignment="1">
      <alignment horizontal="center" vertical="center" wrapText="1"/>
    </xf>
    <xf numFmtId="14" fontId="2" fillId="6" borderId="12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/>
    </xf>
    <xf numFmtId="0" fontId="8" fillId="7" borderId="8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3" fillId="7" borderId="13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8" fillId="7" borderId="7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0" fontId="2" fillId="7" borderId="7" xfId="0" applyFont="1" applyFill="1" applyBorder="1" applyAlignment="1">
      <alignment horizontal="center" vertical="center" wrapText="1"/>
    </xf>
    <xf numFmtId="0" fontId="2" fillId="7" borderId="8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7" borderId="15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13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 applyProtection="1">
      <alignment horizontal="center" vertical="center" wrapText="1"/>
    </xf>
    <xf numFmtId="14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3" fillId="2" borderId="1" xfId="0" applyFont="1" applyFill="1" applyBorder="1" applyAlignment="1">
      <alignment horizontal="justify" vertical="center" wrapText="1"/>
    </xf>
    <xf numFmtId="0" fontId="11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vertical="center"/>
    </xf>
    <xf numFmtId="0" fontId="13" fillId="0" borderId="4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justify" vertical="center" wrapText="1"/>
    </xf>
    <xf numFmtId="0" fontId="13" fillId="0" borderId="3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left" vertical="top" wrapText="1"/>
    </xf>
    <xf numFmtId="0" fontId="13" fillId="0" borderId="13" xfId="0" applyFont="1" applyBorder="1" applyAlignment="1">
      <alignment horizontal="justify" vertical="center" wrapText="1"/>
    </xf>
    <xf numFmtId="0" fontId="14" fillId="0" borderId="1" xfId="0" applyFont="1" applyBorder="1" applyAlignment="1">
      <alignment vertical="center" wrapText="1"/>
    </xf>
    <xf numFmtId="0" fontId="12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2" fontId="14" fillId="0" borderId="4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 wrapText="1"/>
    </xf>
    <xf numFmtId="10" fontId="16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wrapText="1"/>
    </xf>
    <xf numFmtId="0" fontId="14" fillId="0" borderId="0" xfId="0" applyFont="1"/>
    <xf numFmtId="0" fontId="14" fillId="0" borderId="1" xfId="0" applyFont="1" applyBorder="1" applyAlignment="1">
      <alignment horizontal="justify" vertical="center"/>
    </xf>
    <xf numFmtId="0" fontId="14" fillId="0" borderId="1" xfId="0" applyFont="1" applyBorder="1"/>
    <xf numFmtId="0" fontId="14" fillId="0" borderId="1" xfId="0" applyFont="1" applyBorder="1" applyAlignment="1">
      <alignment horizontal="left" vertical="top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center"/>
    </xf>
    <xf numFmtId="0" fontId="14" fillId="0" borderId="3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1" xfId="0" applyFont="1" applyBorder="1"/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3" fillId="0" borderId="2" xfId="0" applyFont="1" applyBorder="1" applyAlignment="1">
      <alignment horizontal="justify" vertical="center" wrapText="1"/>
    </xf>
    <xf numFmtId="0" fontId="11" fillId="8" borderId="2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vertical="center"/>
    </xf>
    <xf numFmtId="0" fontId="14" fillId="0" borderId="0" xfId="0" applyFont="1" applyAlignment="1">
      <alignment horizontal="justify" vertical="center" wrapText="1"/>
    </xf>
    <xf numFmtId="0" fontId="17" fillId="8" borderId="1" xfId="0" applyFont="1" applyFill="1" applyBorder="1" applyAlignment="1">
      <alignment horizontal="center"/>
    </xf>
    <xf numFmtId="2" fontId="4" fillId="0" borderId="0" xfId="0" applyNumberFormat="1" applyFont="1" applyAlignment="1">
      <alignment horizontal="center"/>
    </xf>
    <xf numFmtId="0" fontId="11" fillId="8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15" xfId="0" applyFont="1" applyBorder="1" applyAlignment="1">
      <alignment vertical="center" wrapText="1"/>
    </xf>
    <xf numFmtId="0" fontId="17" fillId="8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/>
    </xf>
    <xf numFmtId="0" fontId="18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center" vertical="center" wrapText="1"/>
    </xf>
    <xf numFmtId="0" fontId="4" fillId="0" borderId="0" xfId="0" applyFont="1"/>
    <xf numFmtId="0" fontId="13" fillId="0" borderId="1" xfId="0" applyFont="1" applyBorder="1" applyAlignment="1">
      <alignment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49" fontId="14" fillId="0" borderId="0" xfId="0" applyNumberFormat="1" applyFont="1"/>
    <xf numFmtId="1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2" fontId="4" fillId="0" borderId="1" xfId="0" applyNumberFormat="1" applyFont="1" applyBorder="1"/>
    <xf numFmtId="0" fontId="1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9" fontId="14" fillId="0" borderId="0" xfId="0" applyNumberFormat="1" applyFont="1" applyBorder="1" applyAlignment="1">
      <alignment horizontal="center" vertical="center"/>
    </xf>
    <xf numFmtId="14" fontId="14" fillId="5" borderId="1" xfId="0" applyNumberFormat="1" applyFont="1" applyFill="1" applyBorder="1" applyAlignment="1" applyProtection="1">
      <alignment horizontal="center" vertical="center" wrapText="1"/>
    </xf>
    <xf numFmtId="14" fontId="14" fillId="2" borderId="1" xfId="0" applyNumberFormat="1" applyFont="1" applyFill="1" applyBorder="1" applyAlignment="1">
      <alignment horizontal="center" vertical="center"/>
    </xf>
    <xf numFmtId="14" fontId="14" fillId="2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 applyProtection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justify" vertical="center" wrapText="1"/>
    </xf>
  </cellXfs>
  <cellStyles count="3">
    <cellStyle name="Normal" xfId="0" builtinId="0"/>
    <cellStyle name="Normal 2 2" xfId="1" xr:uid="{00000000-0005-0000-0000-000001000000}"/>
    <cellStyle name="Normal 2 4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0</xdr:row>
      <xdr:rowOff>171450</xdr:rowOff>
    </xdr:from>
    <xdr:to>
      <xdr:col>2</xdr:col>
      <xdr:colOff>1743075</xdr:colOff>
      <xdr:row>6</xdr:row>
      <xdr:rowOff>33655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858A0FC-B697-411D-9DA5-76E361B2C5C5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71450"/>
          <a:ext cx="4191000" cy="10052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2034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1197429</xdr:colOff>
      <xdr:row>0</xdr:row>
      <xdr:rowOff>1005205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0"/>
          <a:ext cx="4191000" cy="10052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3341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id="{00000000-0008-0000-0100-00001D340000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1208049</xdr:colOff>
      <xdr:row>0</xdr:row>
      <xdr:rowOff>1005205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622" y="0"/>
          <a:ext cx="4204939" cy="10052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9462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id="{00000000-0008-0000-0200-0000F6240000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3</xdr:col>
      <xdr:colOff>968375</xdr:colOff>
      <xdr:row>0</xdr:row>
      <xdr:rowOff>1005205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750" y="0"/>
          <a:ext cx="6937375" cy="10052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0483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id="{00000000-0008-0000-0300-0000F3280000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1115786</xdr:colOff>
      <xdr:row>0</xdr:row>
      <xdr:rowOff>1005205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0"/>
          <a:ext cx="4109357" cy="10052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1508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id="{00000000-0008-0000-0400-0000F42C0000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1183822</xdr:colOff>
      <xdr:row>0</xdr:row>
      <xdr:rowOff>1005205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3286" y="0"/>
          <a:ext cx="4177393" cy="10052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2</xdr:row>
      <xdr:rowOff>304800</xdr:rowOff>
    </xdr:to>
    <xdr:sp macro="" textlink="">
      <xdr:nvSpPr>
        <xdr:cNvPr id="12525" name="AutoShape 165" descr="http://www.uribia-laguajira.gov.co/Style%20Library/images/todo-por-uribia.png">
          <a:extLst>
            <a:ext uri="{FF2B5EF4-FFF2-40B4-BE49-F238E27FC236}">
              <a16:creationId xmlns:a16="http://schemas.microsoft.com/office/drawing/2014/main" id="{00000000-0008-0000-0500-0000ED300000}"/>
            </a:ext>
          </a:extLst>
        </xdr:cNvPr>
        <xdr:cNvSpPr>
          <a:spLocks noChangeAspect="1" noChangeArrowheads="1"/>
        </xdr:cNvSpPr>
      </xdr:nvSpPr>
      <xdr:spPr bwMode="auto">
        <a:xfrm>
          <a:off x="161925" y="145732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1187533</xdr:colOff>
      <xdr:row>0</xdr:row>
      <xdr:rowOff>1005205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812" y="0"/>
          <a:ext cx="4181104" cy="1005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Berlín">
  <a:themeElements>
    <a:clrScheme name="Berlín">
      <a:dk1>
        <a:sysClr val="windowText" lastClr="000000"/>
      </a:dk1>
      <a:lt1>
        <a:sysClr val="window" lastClr="FFFFFF"/>
      </a:lt1>
      <a:dk2>
        <a:srgbClr val="9D360E"/>
      </a:dk2>
      <a:lt2>
        <a:srgbClr val="E7E6E6"/>
      </a:lt2>
      <a:accent1>
        <a:srgbClr val="F09415"/>
      </a:accent1>
      <a:accent2>
        <a:srgbClr val="C1B56B"/>
      </a:accent2>
      <a:accent3>
        <a:srgbClr val="4BAF73"/>
      </a:accent3>
      <a:accent4>
        <a:srgbClr val="5AA6C0"/>
      </a:accent4>
      <a:accent5>
        <a:srgbClr val="D17DF9"/>
      </a:accent5>
      <a:accent6>
        <a:srgbClr val="FA7E5C"/>
      </a:accent6>
      <a:hlink>
        <a:srgbClr val="FFAE3E"/>
      </a:hlink>
      <a:folHlink>
        <a:srgbClr val="FCC77E"/>
      </a:folHlink>
    </a:clrScheme>
    <a:fontScheme name="Berlín">
      <a:majorFont>
        <a:latin typeface="Trebuchet MS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í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005C9-8547-44A3-90E7-375F87C6E409}">
  <dimension ref="B1:R93"/>
  <sheetViews>
    <sheetView tabSelected="1" topLeftCell="G67" zoomScale="70" zoomScaleNormal="70" workbookViewId="0">
      <selection activeCell="N84" sqref="N84"/>
    </sheetView>
  </sheetViews>
  <sheetFormatPr baseColWidth="10" defaultRowHeight="15" x14ac:dyDescent="0.25"/>
  <cols>
    <col min="1" max="1" width="3" style="120" customWidth="1"/>
    <col min="2" max="2" width="33.25" style="144" customWidth="1"/>
    <col min="3" max="3" width="28.5" style="134" customWidth="1"/>
    <col min="4" max="4" width="5.625" style="120" customWidth="1"/>
    <col min="5" max="5" width="48.875" style="120" customWidth="1"/>
    <col min="6" max="6" width="27.375" style="120" customWidth="1"/>
    <col min="7" max="7" width="32.5" style="120" customWidth="1"/>
    <col min="8" max="8" width="18.75" style="120" customWidth="1"/>
    <col min="9" max="9" width="17.875" style="120" customWidth="1"/>
    <col min="10" max="10" width="10.25" style="120" customWidth="1"/>
    <col min="11" max="11" width="13.375" style="120" customWidth="1"/>
    <col min="12" max="12" width="10.25" style="120" customWidth="1"/>
    <col min="13" max="13" width="13.375" style="120" customWidth="1"/>
    <col min="14" max="14" width="10.25" style="120" customWidth="1"/>
    <col min="15" max="15" width="13.375" style="120" customWidth="1"/>
    <col min="16" max="16" width="63.5" style="120" customWidth="1"/>
    <col min="17" max="17" width="11" style="120"/>
    <col min="18" max="18" width="39.875" style="120" customWidth="1"/>
    <col min="19" max="258" width="11" style="120"/>
    <col min="259" max="259" width="3" style="120" customWidth="1"/>
    <col min="260" max="260" width="33.25" style="120" customWidth="1"/>
    <col min="261" max="261" width="28.5" style="120" customWidth="1"/>
    <col min="262" max="262" width="5.625" style="120" customWidth="1"/>
    <col min="263" max="263" width="48.875" style="120" customWidth="1"/>
    <col min="264" max="264" width="27.375" style="120" customWidth="1"/>
    <col min="265" max="265" width="24.625" style="120" customWidth="1"/>
    <col min="266" max="266" width="24.25" style="120" customWidth="1"/>
    <col min="267" max="267" width="20.125" style="120" customWidth="1"/>
    <col min="268" max="268" width="17.875" style="120" customWidth="1"/>
    <col min="269" max="270" width="0" style="120" hidden="1" customWidth="1"/>
    <col min="271" max="271" width="21.625" style="120" customWidth="1"/>
    <col min="272" max="272" width="63.5" style="120" customWidth="1"/>
    <col min="273" max="273" width="11" style="120"/>
    <col min="274" max="274" width="39.875" style="120" customWidth="1"/>
    <col min="275" max="514" width="11" style="120"/>
    <col min="515" max="515" width="3" style="120" customWidth="1"/>
    <col min="516" max="516" width="33.25" style="120" customWidth="1"/>
    <col min="517" max="517" width="28.5" style="120" customWidth="1"/>
    <col min="518" max="518" width="5.625" style="120" customWidth="1"/>
    <col min="519" max="519" width="48.875" style="120" customWidth="1"/>
    <col min="520" max="520" width="27.375" style="120" customWidth="1"/>
    <col min="521" max="521" width="24.625" style="120" customWidth="1"/>
    <col min="522" max="522" width="24.25" style="120" customWidth="1"/>
    <col min="523" max="523" width="20.125" style="120" customWidth="1"/>
    <col min="524" max="524" width="17.875" style="120" customWidth="1"/>
    <col min="525" max="526" width="0" style="120" hidden="1" customWidth="1"/>
    <col min="527" max="527" width="21.625" style="120" customWidth="1"/>
    <col min="528" max="528" width="63.5" style="120" customWidth="1"/>
    <col min="529" max="529" width="11" style="120"/>
    <col min="530" max="530" width="39.875" style="120" customWidth="1"/>
    <col min="531" max="770" width="11" style="120"/>
    <col min="771" max="771" width="3" style="120" customWidth="1"/>
    <col min="772" max="772" width="33.25" style="120" customWidth="1"/>
    <col min="773" max="773" width="28.5" style="120" customWidth="1"/>
    <col min="774" max="774" width="5.625" style="120" customWidth="1"/>
    <col min="775" max="775" width="48.875" style="120" customWidth="1"/>
    <col min="776" max="776" width="27.375" style="120" customWidth="1"/>
    <col min="777" max="777" width="24.625" style="120" customWidth="1"/>
    <col min="778" max="778" width="24.25" style="120" customWidth="1"/>
    <col min="779" max="779" width="20.125" style="120" customWidth="1"/>
    <col min="780" max="780" width="17.875" style="120" customWidth="1"/>
    <col min="781" max="782" width="0" style="120" hidden="1" customWidth="1"/>
    <col min="783" max="783" width="21.625" style="120" customWidth="1"/>
    <col min="784" max="784" width="63.5" style="120" customWidth="1"/>
    <col min="785" max="785" width="11" style="120"/>
    <col min="786" max="786" width="39.875" style="120" customWidth="1"/>
    <col min="787" max="1026" width="11" style="120"/>
    <col min="1027" max="1027" width="3" style="120" customWidth="1"/>
    <col min="1028" max="1028" width="33.25" style="120" customWidth="1"/>
    <col min="1029" max="1029" width="28.5" style="120" customWidth="1"/>
    <col min="1030" max="1030" width="5.625" style="120" customWidth="1"/>
    <col min="1031" max="1031" width="48.875" style="120" customWidth="1"/>
    <col min="1032" max="1032" width="27.375" style="120" customWidth="1"/>
    <col min="1033" max="1033" width="24.625" style="120" customWidth="1"/>
    <col min="1034" max="1034" width="24.25" style="120" customWidth="1"/>
    <col min="1035" max="1035" width="20.125" style="120" customWidth="1"/>
    <col min="1036" max="1036" width="17.875" style="120" customWidth="1"/>
    <col min="1037" max="1038" width="0" style="120" hidden="1" customWidth="1"/>
    <col min="1039" max="1039" width="21.625" style="120" customWidth="1"/>
    <col min="1040" max="1040" width="63.5" style="120" customWidth="1"/>
    <col min="1041" max="1041" width="11" style="120"/>
    <col min="1042" max="1042" width="39.875" style="120" customWidth="1"/>
    <col min="1043" max="1282" width="11" style="120"/>
    <col min="1283" max="1283" width="3" style="120" customWidth="1"/>
    <col min="1284" max="1284" width="33.25" style="120" customWidth="1"/>
    <col min="1285" max="1285" width="28.5" style="120" customWidth="1"/>
    <col min="1286" max="1286" width="5.625" style="120" customWidth="1"/>
    <col min="1287" max="1287" width="48.875" style="120" customWidth="1"/>
    <col min="1288" max="1288" width="27.375" style="120" customWidth="1"/>
    <col min="1289" max="1289" width="24.625" style="120" customWidth="1"/>
    <col min="1290" max="1290" width="24.25" style="120" customWidth="1"/>
    <col min="1291" max="1291" width="20.125" style="120" customWidth="1"/>
    <col min="1292" max="1292" width="17.875" style="120" customWidth="1"/>
    <col min="1293" max="1294" width="0" style="120" hidden="1" customWidth="1"/>
    <col min="1295" max="1295" width="21.625" style="120" customWidth="1"/>
    <col min="1296" max="1296" width="63.5" style="120" customWidth="1"/>
    <col min="1297" max="1297" width="11" style="120"/>
    <col min="1298" max="1298" width="39.875" style="120" customWidth="1"/>
    <col min="1299" max="1538" width="11" style="120"/>
    <col min="1539" max="1539" width="3" style="120" customWidth="1"/>
    <col min="1540" max="1540" width="33.25" style="120" customWidth="1"/>
    <col min="1541" max="1541" width="28.5" style="120" customWidth="1"/>
    <col min="1542" max="1542" width="5.625" style="120" customWidth="1"/>
    <col min="1543" max="1543" width="48.875" style="120" customWidth="1"/>
    <col min="1544" max="1544" width="27.375" style="120" customWidth="1"/>
    <col min="1545" max="1545" width="24.625" style="120" customWidth="1"/>
    <col min="1546" max="1546" width="24.25" style="120" customWidth="1"/>
    <col min="1547" max="1547" width="20.125" style="120" customWidth="1"/>
    <col min="1548" max="1548" width="17.875" style="120" customWidth="1"/>
    <col min="1549" max="1550" width="0" style="120" hidden="1" customWidth="1"/>
    <col min="1551" max="1551" width="21.625" style="120" customWidth="1"/>
    <col min="1552" max="1552" width="63.5" style="120" customWidth="1"/>
    <col min="1553" max="1553" width="11" style="120"/>
    <col min="1554" max="1554" width="39.875" style="120" customWidth="1"/>
    <col min="1555" max="1794" width="11" style="120"/>
    <col min="1795" max="1795" width="3" style="120" customWidth="1"/>
    <col min="1796" max="1796" width="33.25" style="120" customWidth="1"/>
    <col min="1797" max="1797" width="28.5" style="120" customWidth="1"/>
    <col min="1798" max="1798" width="5.625" style="120" customWidth="1"/>
    <col min="1799" max="1799" width="48.875" style="120" customWidth="1"/>
    <col min="1800" max="1800" width="27.375" style="120" customWidth="1"/>
    <col min="1801" max="1801" width="24.625" style="120" customWidth="1"/>
    <col min="1802" max="1802" width="24.25" style="120" customWidth="1"/>
    <col min="1803" max="1803" width="20.125" style="120" customWidth="1"/>
    <col min="1804" max="1804" width="17.875" style="120" customWidth="1"/>
    <col min="1805" max="1806" width="0" style="120" hidden="1" customWidth="1"/>
    <col min="1807" max="1807" width="21.625" style="120" customWidth="1"/>
    <col min="1808" max="1808" width="63.5" style="120" customWidth="1"/>
    <col min="1809" max="1809" width="11" style="120"/>
    <col min="1810" max="1810" width="39.875" style="120" customWidth="1"/>
    <col min="1811" max="2050" width="11" style="120"/>
    <col min="2051" max="2051" width="3" style="120" customWidth="1"/>
    <col min="2052" max="2052" width="33.25" style="120" customWidth="1"/>
    <col min="2053" max="2053" width="28.5" style="120" customWidth="1"/>
    <col min="2054" max="2054" width="5.625" style="120" customWidth="1"/>
    <col min="2055" max="2055" width="48.875" style="120" customWidth="1"/>
    <col min="2056" max="2056" width="27.375" style="120" customWidth="1"/>
    <col min="2057" max="2057" width="24.625" style="120" customWidth="1"/>
    <col min="2058" max="2058" width="24.25" style="120" customWidth="1"/>
    <col min="2059" max="2059" width="20.125" style="120" customWidth="1"/>
    <col min="2060" max="2060" width="17.875" style="120" customWidth="1"/>
    <col min="2061" max="2062" width="0" style="120" hidden="1" customWidth="1"/>
    <col min="2063" max="2063" width="21.625" style="120" customWidth="1"/>
    <col min="2064" max="2064" width="63.5" style="120" customWidth="1"/>
    <col min="2065" max="2065" width="11" style="120"/>
    <col min="2066" max="2066" width="39.875" style="120" customWidth="1"/>
    <col min="2067" max="2306" width="11" style="120"/>
    <col min="2307" max="2307" width="3" style="120" customWidth="1"/>
    <col min="2308" max="2308" width="33.25" style="120" customWidth="1"/>
    <col min="2309" max="2309" width="28.5" style="120" customWidth="1"/>
    <col min="2310" max="2310" width="5.625" style="120" customWidth="1"/>
    <col min="2311" max="2311" width="48.875" style="120" customWidth="1"/>
    <col min="2312" max="2312" width="27.375" style="120" customWidth="1"/>
    <col min="2313" max="2313" width="24.625" style="120" customWidth="1"/>
    <col min="2314" max="2314" width="24.25" style="120" customWidth="1"/>
    <col min="2315" max="2315" width="20.125" style="120" customWidth="1"/>
    <col min="2316" max="2316" width="17.875" style="120" customWidth="1"/>
    <col min="2317" max="2318" width="0" style="120" hidden="1" customWidth="1"/>
    <col min="2319" max="2319" width="21.625" style="120" customWidth="1"/>
    <col min="2320" max="2320" width="63.5" style="120" customWidth="1"/>
    <col min="2321" max="2321" width="11" style="120"/>
    <col min="2322" max="2322" width="39.875" style="120" customWidth="1"/>
    <col min="2323" max="2562" width="11" style="120"/>
    <col min="2563" max="2563" width="3" style="120" customWidth="1"/>
    <col min="2564" max="2564" width="33.25" style="120" customWidth="1"/>
    <col min="2565" max="2565" width="28.5" style="120" customWidth="1"/>
    <col min="2566" max="2566" width="5.625" style="120" customWidth="1"/>
    <col min="2567" max="2567" width="48.875" style="120" customWidth="1"/>
    <col min="2568" max="2568" width="27.375" style="120" customWidth="1"/>
    <col min="2569" max="2569" width="24.625" style="120" customWidth="1"/>
    <col min="2570" max="2570" width="24.25" style="120" customWidth="1"/>
    <col min="2571" max="2571" width="20.125" style="120" customWidth="1"/>
    <col min="2572" max="2572" width="17.875" style="120" customWidth="1"/>
    <col min="2573" max="2574" width="0" style="120" hidden="1" customWidth="1"/>
    <col min="2575" max="2575" width="21.625" style="120" customWidth="1"/>
    <col min="2576" max="2576" width="63.5" style="120" customWidth="1"/>
    <col min="2577" max="2577" width="11" style="120"/>
    <col min="2578" max="2578" width="39.875" style="120" customWidth="1"/>
    <col min="2579" max="2818" width="11" style="120"/>
    <col min="2819" max="2819" width="3" style="120" customWidth="1"/>
    <col min="2820" max="2820" width="33.25" style="120" customWidth="1"/>
    <col min="2821" max="2821" width="28.5" style="120" customWidth="1"/>
    <col min="2822" max="2822" width="5.625" style="120" customWidth="1"/>
    <col min="2823" max="2823" width="48.875" style="120" customWidth="1"/>
    <col min="2824" max="2824" width="27.375" style="120" customWidth="1"/>
    <col min="2825" max="2825" width="24.625" style="120" customWidth="1"/>
    <col min="2826" max="2826" width="24.25" style="120" customWidth="1"/>
    <col min="2827" max="2827" width="20.125" style="120" customWidth="1"/>
    <col min="2828" max="2828" width="17.875" style="120" customWidth="1"/>
    <col min="2829" max="2830" width="0" style="120" hidden="1" customWidth="1"/>
    <col min="2831" max="2831" width="21.625" style="120" customWidth="1"/>
    <col min="2832" max="2832" width="63.5" style="120" customWidth="1"/>
    <col min="2833" max="2833" width="11" style="120"/>
    <col min="2834" max="2834" width="39.875" style="120" customWidth="1"/>
    <col min="2835" max="3074" width="11" style="120"/>
    <col min="3075" max="3075" width="3" style="120" customWidth="1"/>
    <col min="3076" max="3076" width="33.25" style="120" customWidth="1"/>
    <col min="3077" max="3077" width="28.5" style="120" customWidth="1"/>
    <col min="3078" max="3078" width="5.625" style="120" customWidth="1"/>
    <col min="3079" max="3079" width="48.875" style="120" customWidth="1"/>
    <col min="3080" max="3080" width="27.375" style="120" customWidth="1"/>
    <col min="3081" max="3081" width="24.625" style="120" customWidth="1"/>
    <col min="3082" max="3082" width="24.25" style="120" customWidth="1"/>
    <col min="3083" max="3083" width="20.125" style="120" customWidth="1"/>
    <col min="3084" max="3084" width="17.875" style="120" customWidth="1"/>
    <col min="3085" max="3086" width="0" style="120" hidden="1" customWidth="1"/>
    <col min="3087" max="3087" width="21.625" style="120" customWidth="1"/>
    <col min="3088" max="3088" width="63.5" style="120" customWidth="1"/>
    <col min="3089" max="3089" width="11" style="120"/>
    <col min="3090" max="3090" width="39.875" style="120" customWidth="1"/>
    <col min="3091" max="3330" width="11" style="120"/>
    <col min="3331" max="3331" width="3" style="120" customWidth="1"/>
    <col min="3332" max="3332" width="33.25" style="120" customWidth="1"/>
    <col min="3333" max="3333" width="28.5" style="120" customWidth="1"/>
    <col min="3334" max="3334" width="5.625" style="120" customWidth="1"/>
    <col min="3335" max="3335" width="48.875" style="120" customWidth="1"/>
    <col min="3336" max="3336" width="27.375" style="120" customWidth="1"/>
    <col min="3337" max="3337" width="24.625" style="120" customWidth="1"/>
    <col min="3338" max="3338" width="24.25" style="120" customWidth="1"/>
    <col min="3339" max="3339" width="20.125" style="120" customWidth="1"/>
    <col min="3340" max="3340" width="17.875" style="120" customWidth="1"/>
    <col min="3341" max="3342" width="0" style="120" hidden="1" customWidth="1"/>
    <col min="3343" max="3343" width="21.625" style="120" customWidth="1"/>
    <col min="3344" max="3344" width="63.5" style="120" customWidth="1"/>
    <col min="3345" max="3345" width="11" style="120"/>
    <col min="3346" max="3346" width="39.875" style="120" customWidth="1"/>
    <col min="3347" max="3586" width="11" style="120"/>
    <col min="3587" max="3587" width="3" style="120" customWidth="1"/>
    <col min="3588" max="3588" width="33.25" style="120" customWidth="1"/>
    <col min="3589" max="3589" width="28.5" style="120" customWidth="1"/>
    <col min="3590" max="3590" width="5.625" style="120" customWidth="1"/>
    <col min="3591" max="3591" width="48.875" style="120" customWidth="1"/>
    <col min="3592" max="3592" width="27.375" style="120" customWidth="1"/>
    <col min="3593" max="3593" width="24.625" style="120" customWidth="1"/>
    <col min="3594" max="3594" width="24.25" style="120" customWidth="1"/>
    <col min="3595" max="3595" width="20.125" style="120" customWidth="1"/>
    <col min="3596" max="3596" width="17.875" style="120" customWidth="1"/>
    <col min="3597" max="3598" width="0" style="120" hidden="1" customWidth="1"/>
    <col min="3599" max="3599" width="21.625" style="120" customWidth="1"/>
    <col min="3600" max="3600" width="63.5" style="120" customWidth="1"/>
    <col min="3601" max="3601" width="11" style="120"/>
    <col min="3602" max="3602" width="39.875" style="120" customWidth="1"/>
    <col min="3603" max="3842" width="11" style="120"/>
    <col min="3843" max="3843" width="3" style="120" customWidth="1"/>
    <col min="3844" max="3844" width="33.25" style="120" customWidth="1"/>
    <col min="3845" max="3845" width="28.5" style="120" customWidth="1"/>
    <col min="3846" max="3846" width="5.625" style="120" customWidth="1"/>
    <col min="3847" max="3847" width="48.875" style="120" customWidth="1"/>
    <col min="3848" max="3848" width="27.375" style="120" customWidth="1"/>
    <col min="3849" max="3849" width="24.625" style="120" customWidth="1"/>
    <col min="3850" max="3850" width="24.25" style="120" customWidth="1"/>
    <col min="3851" max="3851" width="20.125" style="120" customWidth="1"/>
    <col min="3852" max="3852" width="17.875" style="120" customWidth="1"/>
    <col min="3853" max="3854" width="0" style="120" hidden="1" customWidth="1"/>
    <col min="3855" max="3855" width="21.625" style="120" customWidth="1"/>
    <col min="3856" max="3856" width="63.5" style="120" customWidth="1"/>
    <col min="3857" max="3857" width="11" style="120"/>
    <col min="3858" max="3858" width="39.875" style="120" customWidth="1"/>
    <col min="3859" max="4098" width="11" style="120"/>
    <col min="4099" max="4099" width="3" style="120" customWidth="1"/>
    <col min="4100" max="4100" width="33.25" style="120" customWidth="1"/>
    <col min="4101" max="4101" width="28.5" style="120" customWidth="1"/>
    <col min="4102" max="4102" width="5.625" style="120" customWidth="1"/>
    <col min="4103" max="4103" width="48.875" style="120" customWidth="1"/>
    <col min="4104" max="4104" width="27.375" style="120" customWidth="1"/>
    <col min="4105" max="4105" width="24.625" style="120" customWidth="1"/>
    <col min="4106" max="4106" width="24.25" style="120" customWidth="1"/>
    <col min="4107" max="4107" width="20.125" style="120" customWidth="1"/>
    <col min="4108" max="4108" width="17.875" style="120" customWidth="1"/>
    <col min="4109" max="4110" width="0" style="120" hidden="1" customWidth="1"/>
    <col min="4111" max="4111" width="21.625" style="120" customWidth="1"/>
    <col min="4112" max="4112" width="63.5" style="120" customWidth="1"/>
    <col min="4113" max="4113" width="11" style="120"/>
    <col min="4114" max="4114" width="39.875" style="120" customWidth="1"/>
    <col min="4115" max="4354" width="11" style="120"/>
    <col min="4355" max="4355" width="3" style="120" customWidth="1"/>
    <col min="4356" max="4356" width="33.25" style="120" customWidth="1"/>
    <col min="4357" max="4357" width="28.5" style="120" customWidth="1"/>
    <col min="4358" max="4358" width="5.625" style="120" customWidth="1"/>
    <col min="4359" max="4359" width="48.875" style="120" customWidth="1"/>
    <col min="4360" max="4360" width="27.375" style="120" customWidth="1"/>
    <col min="4361" max="4361" width="24.625" style="120" customWidth="1"/>
    <col min="4362" max="4362" width="24.25" style="120" customWidth="1"/>
    <col min="4363" max="4363" width="20.125" style="120" customWidth="1"/>
    <col min="4364" max="4364" width="17.875" style="120" customWidth="1"/>
    <col min="4365" max="4366" width="0" style="120" hidden="1" customWidth="1"/>
    <col min="4367" max="4367" width="21.625" style="120" customWidth="1"/>
    <col min="4368" max="4368" width="63.5" style="120" customWidth="1"/>
    <col min="4369" max="4369" width="11" style="120"/>
    <col min="4370" max="4370" width="39.875" style="120" customWidth="1"/>
    <col min="4371" max="4610" width="11" style="120"/>
    <col min="4611" max="4611" width="3" style="120" customWidth="1"/>
    <col min="4612" max="4612" width="33.25" style="120" customWidth="1"/>
    <col min="4613" max="4613" width="28.5" style="120" customWidth="1"/>
    <col min="4614" max="4614" width="5.625" style="120" customWidth="1"/>
    <col min="4615" max="4615" width="48.875" style="120" customWidth="1"/>
    <col min="4616" max="4616" width="27.375" style="120" customWidth="1"/>
    <col min="4617" max="4617" width="24.625" style="120" customWidth="1"/>
    <col min="4618" max="4618" width="24.25" style="120" customWidth="1"/>
    <col min="4619" max="4619" width="20.125" style="120" customWidth="1"/>
    <col min="4620" max="4620" width="17.875" style="120" customWidth="1"/>
    <col min="4621" max="4622" width="0" style="120" hidden="1" customWidth="1"/>
    <col min="4623" max="4623" width="21.625" style="120" customWidth="1"/>
    <col min="4624" max="4624" width="63.5" style="120" customWidth="1"/>
    <col min="4625" max="4625" width="11" style="120"/>
    <col min="4626" max="4626" width="39.875" style="120" customWidth="1"/>
    <col min="4627" max="4866" width="11" style="120"/>
    <col min="4867" max="4867" width="3" style="120" customWidth="1"/>
    <col min="4868" max="4868" width="33.25" style="120" customWidth="1"/>
    <col min="4869" max="4869" width="28.5" style="120" customWidth="1"/>
    <col min="4870" max="4870" width="5.625" style="120" customWidth="1"/>
    <col min="4871" max="4871" width="48.875" style="120" customWidth="1"/>
    <col min="4872" max="4872" width="27.375" style="120" customWidth="1"/>
    <col min="4873" max="4873" width="24.625" style="120" customWidth="1"/>
    <col min="4874" max="4874" width="24.25" style="120" customWidth="1"/>
    <col min="4875" max="4875" width="20.125" style="120" customWidth="1"/>
    <col min="4876" max="4876" width="17.875" style="120" customWidth="1"/>
    <col min="4877" max="4878" width="0" style="120" hidden="1" customWidth="1"/>
    <col min="4879" max="4879" width="21.625" style="120" customWidth="1"/>
    <col min="4880" max="4880" width="63.5" style="120" customWidth="1"/>
    <col min="4881" max="4881" width="11" style="120"/>
    <col min="4882" max="4882" width="39.875" style="120" customWidth="1"/>
    <col min="4883" max="5122" width="11" style="120"/>
    <col min="5123" max="5123" width="3" style="120" customWidth="1"/>
    <col min="5124" max="5124" width="33.25" style="120" customWidth="1"/>
    <col min="5125" max="5125" width="28.5" style="120" customWidth="1"/>
    <col min="5126" max="5126" width="5.625" style="120" customWidth="1"/>
    <col min="5127" max="5127" width="48.875" style="120" customWidth="1"/>
    <col min="5128" max="5128" width="27.375" style="120" customWidth="1"/>
    <col min="5129" max="5129" width="24.625" style="120" customWidth="1"/>
    <col min="5130" max="5130" width="24.25" style="120" customWidth="1"/>
    <col min="5131" max="5131" width="20.125" style="120" customWidth="1"/>
    <col min="5132" max="5132" width="17.875" style="120" customWidth="1"/>
    <col min="5133" max="5134" width="0" style="120" hidden="1" customWidth="1"/>
    <col min="5135" max="5135" width="21.625" style="120" customWidth="1"/>
    <col min="5136" max="5136" width="63.5" style="120" customWidth="1"/>
    <col min="5137" max="5137" width="11" style="120"/>
    <col min="5138" max="5138" width="39.875" style="120" customWidth="1"/>
    <col min="5139" max="5378" width="11" style="120"/>
    <col min="5379" max="5379" width="3" style="120" customWidth="1"/>
    <col min="5380" max="5380" width="33.25" style="120" customWidth="1"/>
    <col min="5381" max="5381" width="28.5" style="120" customWidth="1"/>
    <col min="5382" max="5382" width="5.625" style="120" customWidth="1"/>
    <col min="5383" max="5383" width="48.875" style="120" customWidth="1"/>
    <col min="5384" max="5384" width="27.375" style="120" customWidth="1"/>
    <col min="5385" max="5385" width="24.625" style="120" customWidth="1"/>
    <col min="5386" max="5386" width="24.25" style="120" customWidth="1"/>
    <col min="5387" max="5387" width="20.125" style="120" customWidth="1"/>
    <col min="5388" max="5388" width="17.875" style="120" customWidth="1"/>
    <col min="5389" max="5390" width="0" style="120" hidden="1" customWidth="1"/>
    <col min="5391" max="5391" width="21.625" style="120" customWidth="1"/>
    <col min="5392" max="5392" width="63.5" style="120" customWidth="1"/>
    <col min="5393" max="5393" width="11" style="120"/>
    <col min="5394" max="5394" width="39.875" style="120" customWidth="1"/>
    <col min="5395" max="5634" width="11" style="120"/>
    <col min="5635" max="5635" width="3" style="120" customWidth="1"/>
    <col min="5636" max="5636" width="33.25" style="120" customWidth="1"/>
    <col min="5637" max="5637" width="28.5" style="120" customWidth="1"/>
    <col min="5638" max="5638" width="5.625" style="120" customWidth="1"/>
    <col min="5639" max="5639" width="48.875" style="120" customWidth="1"/>
    <col min="5640" max="5640" width="27.375" style="120" customWidth="1"/>
    <col min="5641" max="5641" width="24.625" style="120" customWidth="1"/>
    <col min="5642" max="5642" width="24.25" style="120" customWidth="1"/>
    <col min="5643" max="5643" width="20.125" style="120" customWidth="1"/>
    <col min="5644" max="5644" width="17.875" style="120" customWidth="1"/>
    <col min="5645" max="5646" width="0" style="120" hidden="1" customWidth="1"/>
    <col min="5647" max="5647" width="21.625" style="120" customWidth="1"/>
    <col min="5648" max="5648" width="63.5" style="120" customWidth="1"/>
    <col min="5649" max="5649" width="11" style="120"/>
    <col min="5650" max="5650" width="39.875" style="120" customWidth="1"/>
    <col min="5651" max="5890" width="11" style="120"/>
    <col min="5891" max="5891" width="3" style="120" customWidth="1"/>
    <col min="5892" max="5892" width="33.25" style="120" customWidth="1"/>
    <col min="5893" max="5893" width="28.5" style="120" customWidth="1"/>
    <col min="5894" max="5894" width="5.625" style="120" customWidth="1"/>
    <col min="5895" max="5895" width="48.875" style="120" customWidth="1"/>
    <col min="5896" max="5896" width="27.375" style="120" customWidth="1"/>
    <col min="5897" max="5897" width="24.625" style="120" customWidth="1"/>
    <col min="5898" max="5898" width="24.25" style="120" customWidth="1"/>
    <col min="5899" max="5899" width="20.125" style="120" customWidth="1"/>
    <col min="5900" max="5900" width="17.875" style="120" customWidth="1"/>
    <col min="5901" max="5902" width="0" style="120" hidden="1" customWidth="1"/>
    <col min="5903" max="5903" width="21.625" style="120" customWidth="1"/>
    <col min="5904" max="5904" width="63.5" style="120" customWidth="1"/>
    <col min="5905" max="5905" width="11" style="120"/>
    <col min="5906" max="5906" width="39.875" style="120" customWidth="1"/>
    <col min="5907" max="6146" width="11" style="120"/>
    <col min="6147" max="6147" width="3" style="120" customWidth="1"/>
    <col min="6148" max="6148" width="33.25" style="120" customWidth="1"/>
    <col min="6149" max="6149" width="28.5" style="120" customWidth="1"/>
    <col min="6150" max="6150" width="5.625" style="120" customWidth="1"/>
    <col min="6151" max="6151" width="48.875" style="120" customWidth="1"/>
    <col min="6152" max="6152" width="27.375" style="120" customWidth="1"/>
    <col min="6153" max="6153" width="24.625" style="120" customWidth="1"/>
    <col min="6154" max="6154" width="24.25" style="120" customWidth="1"/>
    <col min="6155" max="6155" width="20.125" style="120" customWidth="1"/>
    <col min="6156" max="6156" width="17.875" style="120" customWidth="1"/>
    <col min="6157" max="6158" width="0" style="120" hidden="1" customWidth="1"/>
    <col min="6159" max="6159" width="21.625" style="120" customWidth="1"/>
    <col min="6160" max="6160" width="63.5" style="120" customWidth="1"/>
    <col min="6161" max="6161" width="11" style="120"/>
    <col min="6162" max="6162" width="39.875" style="120" customWidth="1"/>
    <col min="6163" max="6402" width="11" style="120"/>
    <col min="6403" max="6403" width="3" style="120" customWidth="1"/>
    <col min="6404" max="6404" width="33.25" style="120" customWidth="1"/>
    <col min="6405" max="6405" width="28.5" style="120" customWidth="1"/>
    <col min="6406" max="6406" width="5.625" style="120" customWidth="1"/>
    <col min="6407" max="6407" width="48.875" style="120" customWidth="1"/>
    <col min="6408" max="6408" width="27.375" style="120" customWidth="1"/>
    <col min="6409" max="6409" width="24.625" style="120" customWidth="1"/>
    <col min="6410" max="6410" width="24.25" style="120" customWidth="1"/>
    <col min="6411" max="6411" width="20.125" style="120" customWidth="1"/>
    <col min="6412" max="6412" width="17.875" style="120" customWidth="1"/>
    <col min="6413" max="6414" width="0" style="120" hidden="1" customWidth="1"/>
    <col min="6415" max="6415" width="21.625" style="120" customWidth="1"/>
    <col min="6416" max="6416" width="63.5" style="120" customWidth="1"/>
    <col min="6417" max="6417" width="11" style="120"/>
    <col min="6418" max="6418" width="39.875" style="120" customWidth="1"/>
    <col min="6419" max="6658" width="11" style="120"/>
    <col min="6659" max="6659" width="3" style="120" customWidth="1"/>
    <col min="6660" max="6660" width="33.25" style="120" customWidth="1"/>
    <col min="6661" max="6661" width="28.5" style="120" customWidth="1"/>
    <col min="6662" max="6662" width="5.625" style="120" customWidth="1"/>
    <col min="6663" max="6663" width="48.875" style="120" customWidth="1"/>
    <col min="6664" max="6664" width="27.375" style="120" customWidth="1"/>
    <col min="6665" max="6665" width="24.625" style="120" customWidth="1"/>
    <col min="6666" max="6666" width="24.25" style="120" customWidth="1"/>
    <col min="6667" max="6667" width="20.125" style="120" customWidth="1"/>
    <col min="6668" max="6668" width="17.875" style="120" customWidth="1"/>
    <col min="6669" max="6670" width="0" style="120" hidden="1" customWidth="1"/>
    <col min="6671" max="6671" width="21.625" style="120" customWidth="1"/>
    <col min="6672" max="6672" width="63.5" style="120" customWidth="1"/>
    <col min="6673" max="6673" width="11" style="120"/>
    <col min="6674" max="6674" width="39.875" style="120" customWidth="1"/>
    <col min="6675" max="6914" width="11" style="120"/>
    <col min="6915" max="6915" width="3" style="120" customWidth="1"/>
    <col min="6916" max="6916" width="33.25" style="120" customWidth="1"/>
    <col min="6917" max="6917" width="28.5" style="120" customWidth="1"/>
    <col min="6918" max="6918" width="5.625" style="120" customWidth="1"/>
    <col min="6919" max="6919" width="48.875" style="120" customWidth="1"/>
    <col min="6920" max="6920" width="27.375" style="120" customWidth="1"/>
    <col min="6921" max="6921" width="24.625" style="120" customWidth="1"/>
    <col min="6922" max="6922" width="24.25" style="120" customWidth="1"/>
    <col min="6923" max="6923" width="20.125" style="120" customWidth="1"/>
    <col min="6924" max="6924" width="17.875" style="120" customWidth="1"/>
    <col min="6925" max="6926" width="0" style="120" hidden="1" customWidth="1"/>
    <col min="6927" max="6927" width="21.625" style="120" customWidth="1"/>
    <col min="6928" max="6928" width="63.5" style="120" customWidth="1"/>
    <col min="6929" max="6929" width="11" style="120"/>
    <col min="6930" max="6930" width="39.875" style="120" customWidth="1"/>
    <col min="6931" max="7170" width="11" style="120"/>
    <col min="7171" max="7171" width="3" style="120" customWidth="1"/>
    <col min="7172" max="7172" width="33.25" style="120" customWidth="1"/>
    <col min="7173" max="7173" width="28.5" style="120" customWidth="1"/>
    <col min="7174" max="7174" width="5.625" style="120" customWidth="1"/>
    <col min="7175" max="7175" width="48.875" style="120" customWidth="1"/>
    <col min="7176" max="7176" width="27.375" style="120" customWidth="1"/>
    <col min="7177" max="7177" width="24.625" style="120" customWidth="1"/>
    <col min="7178" max="7178" width="24.25" style="120" customWidth="1"/>
    <col min="7179" max="7179" width="20.125" style="120" customWidth="1"/>
    <col min="7180" max="7180" width="17.875" style="120" customWidth="1"/>
    <col min="7181" max="7182" width="0" style="120" hidden="1" customWidth="1"/>
    <col min="7183" max="7183" width="21.625" style="120" customWidth="1"/>
    <col min="7184" max="7184" width="63.5" style="120" customWidth="1"/>
    <col min="7185" max="7185" width="11" style="120"/>
    <col min="7186" max="7186" width="39.875" style="120" customWidth="1"/>
    <col min="7187" max="7426" width="11" style="120"/>
    <col min="7427" max="7427" width="3" style="120" customWidth="1"/>
    <col min="7428" max="7428" width="33.25" style="120" customWidth="1"/>
    <col min="7429" max="7429" width="28.5" style="120" customWidth="1"/>
    <col min="7430" max="7430" width="5.625" style="120" customWidth="1"/>
    <col min="7431" max="7431" width="48.875" style="120" customWidth="1"/>
    <col min="7432" max="7432" width="27.375" style="120" customWidth="1"/>
    <col min="7433" max="7433" width="24.625" style="120" customWidth="1"/>
    <col min="7434" max="7434" width="24.25" style="120" customWidth="1"/>
    <col min="7435" max="7435" width="20.125" style="120" customWidth="1"/>
    <col min="7436" max="7436" width="17.875" style="120" customWidth="1"/>
    <col min="7437" max="7438" width="0" style="120" hidden="1" customWidth="1"/>
    <col min="7439" max="7439" width="21.625" style="120" customWidth="1"/>
    <col min="7440" max="7440" width="63.5" style="120" customWidth="1"/>
    <col min="7441" max="7441" width="11" style="120"/>
    <col min="7442" max="7442" width="39.875" style="120" customWidth="1"/>
    <col min="7443" max="7682" width="11" style="120"/>
    <col min="7683" max="7683" width="3" style="120" customWidth="1"/>
    <col min="7684" max="7684" width="33.25" style="120" customWidth="1"/>
    <col min="7685" max="7685" width="28.5" style="120" customWidth="1"/>
    <col min="7686" max="7686" width="5.625" style="120" customWidth="1"/>
    <col min="7687" max="7687" width="48.875" style="120" customWidth="1"/>
    <col min="7688" max="7688" width="27.375" style="120" customWidth="1"/>
    <col min="7689" max="7689" width="24.625" style="120" customWidth="1"/>
    <col min="7690" max="7690" width="24.25" style="120" customWidth="1"/>
    <col min="7691" max="7691" width="20.125" style="120" customWidth="1"/>
    <col min="7692" max="7692" width="17.875" style="120" customWidth="1"/>
    <col min="7693" max="7694" width="0" style="120" hidden="1" customWidth="1"/>
    <col min="7695" max="7695" width="21.625" style="120" customWidth="1"/>
    <col min="7696" max="7696" width="63.5" style="120" customWidth="1"/>
    <col min="7697" max="7697" width="11" style="120"/>
    <col min="7698" max="7698" width="39.875" style="120" customWidth="1"/>
    <col min="7699" max="7938" width="11" style="120"/>
    <col min="7939" max="7939" width="3" style="120" customWidth="1"/>
    <col min="7940" max="7940" width="33.25" style="120" customWidth="1"/>
    <col min="7941" max="7941" width="28.5" style="120" customWidth="1"/>
    <col min="7942" max="7942" width="5.625" style="120" customWidth="1"/>
    <col min="7943" max="7943" width="48.875" style="120" customWidth="1"/>
    <col min="7944" max="7944" width="27.375" style="120" customWidth="1"/>
    <col min="7945" max="7945" width="24.625" style="120" customWidth="1"/>
    <col min="7946" max="7946" width="24.25" style="120" customWidth="1"/>
    <col min="7947" max="7947" width="20.125" style="120" customWidth="1"/>
    <col min="7948" max="7948" width="17.875" style="120" customWidth="1"/>
    <col min="7949" max="7950" width="0" style="120" hidden="1" customWidth="1"/>
    <col min="7951" max="7951" width="21.625" style="120" customWidth="1"/>
    <col min="7952" max="7952" width="63.5" style="120" customWidth="1"/>
    <col min="7953" max="7953" width="11" style="120"/>
    <col min="7954" max="7954" width="39.875" style="120" customWidth="1"/>
    <col min="7955" max="8194" width="11" style="120"/>
    <col min="8195" max="8195" width="3" style="120" customWidth="1"/>
    <col min="8196" max="8196" width="33.25" style="120" customWidth="1"/>
    <col min="8197" max="8197" width="28.5" style="120" customWidth="1"/>
    <col min="8198" max="8198" width="5.625" style="120" customWidth="1"/>
    <col min="8199" max="8199" width="48.875" style="120" customWidth="1"/>
    <col min="8200" max="8200" width="27.375" style="120" customWidth="1"/>
    <col min="8201" max="8201" width="24.625" style="120" customWidth="1"/>
    <col min="8202" max="8202" width="24.25" style="120" customWidth="1"/>
    <col min="8203" max="8203" width="20.125" style="120" customWidth="1"/>
    <col min="8204" max="8204" width="17.875" style="120" customWidth="1"/>
    <col min="8205" max="8206" width="0" style="120" hidden="1" customWidth="1"/>
    <col min="8207" max="8207" width="21.625" style="120" customWidth="1"/>
    <col min="8208" max="8208" width="63.5" style="120" customWidth="1"/>
    <col min="8209" max="8209" width="11" style="120"/>
    <col min="8210" max="8210" width="39.875" style="120" customWidth="1"/>
    <col min="8211" max="8450" width="11" style="120"/>
    <col min="8451" max="8451" width="3" style="120" customWidth="1"/>
    <col min="8452" max="8452" width="33.25" style="120" customWidth="1"/>
    <col min="8453" max="8453" width="28.5" style="120" customWidth="1"/>
    <col min="8454" max="8454" width="5.625" style="120" customWidth="1"/>
    <col min="8455" max="8455" width="48.875" style="120" customWidth="1"/>
    <col min="8456" max="8456" width="27.375" style="120" customWidth="1"/>
    <col min="8457" max="8457" width="24.625" style="120" customWidth="1"/>
    <col min="8458" max="8458" width="24.25" style="120" customWidth="1"/>
    <col min="8459" max="8459" width="20.125" style="120" customWidth="1"/>
    <col min="8460" max="8460" width="17.875" style="120" customWidth="1"/>
    <col min="8461" max="8462" width="0" style="120" hidden="1" customWidth="1"/>
    <col min="8463" max="8463" width="21.625" style="120" customWidth="1"/>
    <col min="8464" max="8464" width="63.5" style="120" customWidth="1"/>
    <col min="8465" max="8465" width="11" style="120"/>
    <col min="8466" max="8466" width="39.875" style="120" customWidth="1"/>
    <col min="8467" max="8706" width="11" style="120"/>
    <col min="8707" max="8707" width="3" style="120" customWidth="1"/>
    <col min="8708" max="8708" width="33.25" style="120" customWidth="1"/>
    <col min="8709" max="8709" width="28.5" style="120" customWidth="1"/>
    <col min="8710" max="8710" width="5.625" style="120" customWidth="1"/>
    <col min="8711" max="8711" width="48.875" style="120" customWidth="1"/>
    <col min="8712" max="8712" width="27.375" style="120" customWidth="1"/>
    <col min="8713" max="8713" width="24.625" style="120" customWidth="1"/>
    <col min="8714" max="8714" width="24.25" style="120" customWidth="1"/>
    <col min="8715" max="8715" width="20.125" style="120" customWidth="1"/>
    <col min="8716" max="8716" width="17.875" style="120" customWidth="1"/>
    <col min="8717" max="8718" width="0" style="120" hidden="1" customWidth="1"/>
    <col min="8719" max="8719" width="21.625" style="120" customWidth="1"/>
    <col min="8720" max="8720" width="63.5" style="120" customWidth="1"/>
    <col min="8721" max="8721" width="11" style="120"/>
    <col min="8722" max="8722" width="39.875" style="120" customWidth="1"/>
    <col min="8723" max="8962" width="11" style="120"/>
    <col min="8963" max="8963" width="3" style="120" customWidth="1"/>
    <col min="8964" max="8964" width="33.25" style="120" customWidth="1"/>
    <col min="8965" max="8965" width="28.5" style="120" customWidth="1"/>
    <col min="8966" max="8966" width="5.625" style="120" customWidth="1"/>
    <col min="8967" max="8967" width="48.875" style="120" customWidth="1"/>
    <col min="8968" max="8968" width="27.375" style="120" customWidth="1"/>
    <col min="8969" max="8969" width="24.625" style="120" customWidth="1"/>
    <col min="8970" max="8970" width="24.25" style="120" customWidth="1"/>
    <col min="8971" max="8971" width="20.125" style="120" customWidth="1"/>
    <col min="8972" max="8972" width="17.875" style="120" customWidth="1"/>
    <col min="8973" max="8974" width="0" style="120" hidden="1" customWidth="1"/>
    <col min="8975" max="8975" width="21.625" style="120" customWidth="1"/>
    <col min="8976" max="8976" width="63.5" style="120" customWidth="1"/>
    <col min="8977" max="8977" width="11" style="120"/>
    <col min="8978" max="8978" width="39.875" style="120" customWidth="1"/>
    <col min="8979" max="9218" width="11" style="120"/>
    <col min="9219" max="9219" width="3" style="120" customWidth="1"/>
    <col min="9220" max="9220" width="33.25" style="120" customWidth="1"/>
    <col min="9221" max="9221" width="28.5" style="120" customWidth="1"/>
    <col min="9222" max="9222" width="5.625" style="120" customWidth="1"/>
    <col min="9223" max="9223" width="48.875" style="120" customWidth="1"/>
    <col min="9224" max="9224" width="27.375" style="120" customWidth="1"/>
    <col min="9225" max="9225" width="24.625" style="120" customWidth="1"/>
    <col min="9226" max="9226" width="24.25" style="120" customWidth="1"/>
    <col min="9227" max="9227" width="20.125" style="120" customWidth="1"/>
    <col min="9228" max="9228" width="17.875" style="120" customWidth="1"/>
    <col min="9229" max="9230" width="0" style="120" hidden="1" customWidth="1"/>
    <col min="9231" max="9231" width="21.625" style="120" customWidth="1"/>
    <col min="9232" max="9232" width="63.5" style="120" customWidth="1"/>
    <col min="9233" max="9233" width="11" style="120"/>
    <col min="9234" max="9234" width="39.875" style="120" customWidth="1"/>
    <col min="9235" max="9474" width="11" style="120"/>
    <col min="9475" max="9475" width="3" style="120" customWidth="1"/>
    <col min="9476" max="9476" width="33.25" style="120" customWidth="1"/>
    <col min="9477" max="9477" width="28.5" style="120" customWidth="1"/>
    <col min="9478" max="9478" width="5.625" style="120" customWidth="1"/>
    <col min="9479" max="9479" width="48.875" style="120" customWidth="1"/>
    <col min="9480" max="9480" width="27.375" style="120" customWidth="1"/>
    <col min="9481" max="9481" width="24.625" style="120" customWidth="1"/>
    <col min="9482" max="9482" width="24.25" style="120" customWidth="1"/>
    <col min="9483" max="9483" width="20.125" style="120" customWidth="1"/>
    <col min="9484" max="9484" width="17.875" style="120" customWidth="1"/>
    <col min="9485" max="9486" width="0" style="120" hidden="1" customWidth="1"/>
    <col min="9487" max="9487" width="21.625" style="120" customWidth="1"/>
    <col min="9488" max="9488" width="63.5" style="120" customWidth="1"/>
    <col min="9489" max="9489" width="11" style="120"/>
    <col min="9490" max="9490" width="39.875" style="120" customWidth="1"/>
    <col min="9491" max="9730" width="11" style="120"/>
    <col min="9731" max="9731" width="3" style="120" customWidth="1"/>
    <col min="9732" max="9732" width="33.25" style="120" customWidth="1"/>
    <col min="9733" max="9733" width="28.5" style="120" customWidth="1"/>
    <col min="9734" max="9734" width="5.625" style="120" customWidth="1"/>
    <col min="9735" max="9735" width="48.875" style="120" customWidth="1"/>
    <col min="9736" max="9736" width="27.375" style="120" customWidth="1"/>
    <col min="9737" max="9737" width="24.625" style="120" customWidth="1"/>
    <col min="9738" max="9738" width="24.25" style="120" customWidth="1"/>
    <col min="9739" max="9739" width="20.125" style="120" customWidth="1"/>
    <col min="9740" max="9740" width="17.875" style="120" customWidth="1"/>
    <col min="9741" max="9742" width="0" style="120" hidden="1" customWidth="1"/>
    <col min="9743" max="9743" width="21.625" style="120" customWidth="1"/>
    <col min="9744" max="9744" width="63.5" style="120" customWidth="1"/>
    <col min="9745" max="9745" width="11" style="120"/>
    <col min="9746" max="9746" width="39.875" style="120" customWidth="1"/>
    <col min="9747" max="9986" width="11" style="120"/>
    <col min="9987" max="9987" width="3" style="120" customWidth="1"/>
    <col min="9988" max="9988" width="33.25" style="120" customWidth="1"/>
    <col min="9989" max="9989" width="28.5" style="120" customWidth="1"/>
    <col min="9990" max="9990" width="5.625" style="120" customWidth="1"/>
    <col min="9991" max="9991" width="48.875" style="120" customWidth="1"/>
    <col min="9992" max="9992" width="27.375" style="120" customWidth="1"/>
    <col min="9993" max="9993" width="24.625" style="120" customWidth="1"/>
    <col min="9994" max="9994" width="24.25" style="120" customWidth="1"/>
    <col min="9995" max="9995" width="20.125" style="120" customWidth="1"/>
    <col min="9996" max="9996" width="17.875" style="120" customWidth="1"/>
    <col min="9997" max="9998" width="0" style="120" hidden="1" customWidth="1"/>
    <col min="9999" max="9999" width="21.625" style="120" customWidth="1"/>
    <col min="10000" max="10000" width="63.5" style="120" customWidth="1"/>
    <col min="10001" max="10001" width="11" style="120"/>
    <col min="10002" max="10002" width="39.875" style="120" customWidth="1"/>
    <col min="10003" max="10242" width="11" style="120"/>
    <col min="10243" max="10243" width="3" style="120" customWidth="1"/>
    <col min="10244" max="10244" width="33.25" style="120" customWidth="1"/>
    <col min="10245" max="10245" width="28.5" style="120" customWidth="1"/>
    <col min="10246" max="10246" width="5.625" style="120" customWidth="1"/>
    <col min="10247" max="10247" width="48.875" style="120" customWidth="1"/>
    <col min="10248" max="10248" width="27.375" style="120" customWidth="1"/>
    <col min="10249" max="10249" width="24.625" style="120" customWidth="1"/>
    <col min="10250" max="10250" width="24.25" style="120" customWidth="1"/>
    <col min="10251" max="10251" width="20.125" style="120" customWidth="1"/>
    <col min="10252" max="10252" width="17.875" style="120" customWidth="1"/>
    <col min="10253" max="10254" width="0" style="120" hidden="1" customWidth="1"/>
    <col min="10255" max="10255" width="21.625" style="120" customWidth="1"/>
    <col min="10256" max="10256" width="63.5" style="120" customWidth="1"/>
    <col min="10257" max="10257" width="11" style="120"/>
    <col min="10258" max="10258" width="39.875" style="120" customWidth="1"/>
    <col min="10259" max="10498" width="11" style="120"/>
    <col min="10499" max="10499" width="3" style="120" customWidth="1"/>
    <col min="10500" max="10500" width="33.25" style="120" customWidth="1"/>
    <col min="10501" max="10501" width="28.5" style="120" customWidth="1"/>
    <col min="10502" max="10502" width="5.625" style="120" customWidth="1"/>
    <col min="10503" max="10503" width="48.875" style="120" customWidth="1"/>
    <col min="10504" max="10504" width="27.375" style="120" customWidth="1"/>
    <col min="10505" max="10505" width="24.625" style="120" customWidth="1"/>
    <col min="10506" max="10506" width="24.25" style="120" customWidth="1"/>
    <col min="10507" max="10507" width="20.125" style="120" customWidth="1"/>
    <col min="10508" max="10508" width="17.875" style="120" customWidth="1"/>
    <col min="10509" max="10510" width="0" style="120" hidden="1" customWidth="1"/>
    <col min="10511" max="10511" width="21.625" style="120" customWidth="1"/>
    <col min="10512" max="10512" width="63.5" style="120" customWidth="1"/>
    <col min="10513" max="10513" width="11" style="120"/>
    <col min="10514" max="10514" width="39.875" style="120" customWidth="1"/>
    <col min="10515" max="10754" width="11" style="120"/>
    <col min="10755" max="10755" width="3" style="120" customWidth="1"/>
    <col min="10756" max="10756" width="33.25" style="120" customWidth="1"/>
    <col min="10757" max="10757" width="28.5" style="120" customWidth="1"/>
    <col min="10758" max="10758" width="5.625" style="120" customWidth="1"/>
    <col min="10759" max="10759" width="48.875" style="120" customWidth="1"/>
    <col min="10760" max="10760" width="27.375" style="120" customWidth="1"/>
    <col min="10761" max="10761" width="24.625" style="120" customWidth="1"/>
    <col min="10762" max="10762" width="24.25" style="120" customWidth="1"/>
    <col min="10763" max="10763" width="20.125" style="120" customWidth="1"/>
    <col min="10764" max="10764" width="17.875" style="120" customWidth="1"/>
    <col min="10765" max="10766" width="0" style="120" hidden="1" customWidth="1"/>
    <col min="10767" max="10767" width="21.625" style="120" customWidth="1"/>
    <col min="10768" max="10768" width="63.5" style="120" customWidth="1"/>
    <col min="10769" max="10769" width="11" style="120"/>
    <col min="10770" max="10770" width="39.875" style="120" customWidth="1"/>
    <col min="10771" max="11010" width="11" style="120"/>
    <col min="11011" max="11011" width="3" style="120" customWidth="1"/>
    <col min="11012" max="11012" width="33.25" style="120" customWidth="1"/>
    <col min="11013" max="11013" width="28.5" style="120" customWidth="1"/>
    <col min="11014" max="11014" width="5.625" style="120" customWidth="1"/>
    <col min="11015" max="11015" width="48.875" style="120" customWidth="1"/>
    <col min="11016" max="11016" width="27.375" style="120" customWidth="1"/>
    <col min="11017" max="11017" width="24.625" style="120" customWidth="1"/>
    <col min="11018" max="11018" width="24.25" style="120" customWidth="1"/>
    <col min="11019" max="11019" width="20.125" style="120" customWidth="1"/>
    <col min="11020" max="11020" width="17.875" style="120" customWidth="1"/>
    <col min="11021" max="11022" width="0" style="120" hidden="1" customWidth="1"/>
    <col min="11023" max="11023" width="21.625" style="120" customWidth="1"/>
    <col min="11024" max="11024" width="63.5" style="120" customWidth="1"/>
    <col min="11025" max="11025" width="11" style="120"/>
    <col min="11026" max="11026" width="39.875" style="120" customWidth="1"/>
    <col min="11027" max="11266" width="11" style="120"/>
    <col min="11267" max="11267" width="3" style="120" customWidth="1"/>
    <col min="11268" max="11268" width="33.25" style="120" customWidth="1"/>
    <col min="11269" max="11269" width="28.5" style="120" customWidth="1"/>
    <col min="11270" max="11270" width="5.625" style="120" customWidth="1"/>
    <col min="11271" max="11271" width="48.875" style="120" customWidth="1"/>
    <col min="11272" max="11272" width="27.375" style="120" customWidth="1"/>
    <col min="11273" max="11273" width="24.625" style="120" customWidth="1"/>
    <col min="11274" max="11274" width="24.25" style="120" customWidth="1"/>
    <col min="11275" max="11275" width="20.125" style="120" customWidth="1"/>
    <col min="11276" max="11276" width="17.875" style="120" customWidth="1"/>
    <col min="11277" max="11278" width="0" style="120" hidden="1" customWidth="1"/>
    <col min="11279" max="11279" width="21.625" style="120" customWidth="1"/>
    <col min="11280" max="11280" width="63.5" style="120" customWidth="1"/>
    <col min="11281" max="11281" width="11" style="120"/>
    <col min="11282" max="11282" width="39.875" style="120" customWidth="1"/>
    <col min="11283" max="11522" width="11" style="120"/>
    <col min="11523" max="11523" width="3" style="120" customWidth="1"/>
    <col min="11524" max="11524" width="33.25" style="120" customWidth="1"/>
    <col min="11525" max="11525" width="28.5" style="120" customWidth="1"/>
    <col min="11526" max="11526" width="5.625" style="120" customWidth="1"/>
    <col min="11527" max="11527" width="48.875" style="120" customWidth="1"/>
    <col min="11528" max="11528" width="27.375" style="120" customWidth="1"/>
    <col min="11529" max="11529" width="24.625" style="120" customWidth="1"/>
    <col min="11530" max="11530" width="24.25" style="120" customWidth="1"/>
    <col min="11531" max="11531" width="20.125" style="120" customWidth="1"/>
    <col min="11532" max="11532" width="17.875" style="120" customWidth="1"/>
    <col min="11533" max="11534" width="0" style="120" hidden="1" customWidth="1"/>
    <col min="11535" max="11535" width="21.625" style="120" customWidth="1"/>
    <col min="11536" max="11536" width="63.5" style="120" customWidth="1"/>
    <col min="11537" max="11537" width="11" style="120"/>
    <col min="11538" max="11538" width="39.875" style="120" customWidth="1"/>
    <col min="11539" max="11778" width="11" style="120"/>
    <col min="11779" max="11779" width="3" style="120" customWidth="1"/>
    <col min="11780" max="11780" width="33.25" style="120" customWidth="1"/>
    <col min="11781" max="11781" width="28.5" style="120" customWidth="1"/>
    <col min="11782" max="11782" width="5.625" style="120" customWidth="1"/>
    <col min="11783" max="11783" width="48.875" style="120" customWidth="1"/>
    <col min="11784" max="11784" width="27.375" style="120" customWidth="1"/>
    <col min="11785" max="11785" width="24.625" style="120" customWidth="1"/>
    <col min="11786" max="11786" width="24.25" style="120" customWidth="1"/>
    <col min="11787" max="11787" width="20.125" style="120" customWidth="1"/>
    <col min="11788" max="11788" width="17.875" style="120" customWidth="1"/>
    <col min="11789" max="11790" width="0" style="120" hidden="1" customWidth="1"/>
    <col min="11791" max="11791" width="21.625" style="120" customWidth="1"/>
    <col min="11792" max="11792" width="63.5" style="120" customWidth="1"/>
    <col min="11793" max="11793" width="11" style="120"/>
    <col min="11794" max="11794" width="39.875" style="120" customWidth="1"/>
    <col min="11795" max="12034" width="11" style="120"/>
    <col min="12035" max="12035" width="3" style="120" customWidth="1"/>
    <col min="12036" max="12036" width="33.25" style="120" customWidth="1"/>
    <col min="12037" max="12037" width="28.5" style="120" customWidth="1"/>
    <col min="12038" max="12038" width="5.625" style="120" customWidth="1"/>
    <col min="12039" max="12039" width="48.875" style="120" customWidth="1"/>
    <col min="12040" max="12040" width="27.375" style="120" customWidth="1"/>
    <col min="12041" max="12041" width="24.625" style="120" customWidth="1"/>
    <col min="12042" max="12042" width="24.25" style="120" customWidth="1"/>
    <col min="12043" max="12043" width="20.125" style="120" customWidth="1"/>
    <col min="12044" max="12044" width="17.875" style="120" customWidth="1"/>
    <col min="12045" max="12046" width="0" style="120" hidden="1" customWidth="1"/>
    <col min="12047" max="12047" width="21.625" style="120" customWidth="1"/>
    <col min="12048" max="12048" width="63.5" style="120" customWidth="1"/>
    <col min="12049" max="12049" width="11" style="120"/>
    <col min="12050" max="12050" width="39.875" style="120" customWidth="1"/>
    <col min="12051" max="12290" width="11" style="120"/>
    <col min="12291" max="12291" width="3" style="120" customWidth="1"/>
    <col min="12292" max="12292" width="33.25" style="120" customWidth="1"/>
    <col min="12293" max="12293" width="28.5" style="120" customWidth="1"/>
    <col min="12294" max="12294" width="5.625" style="120" customWidth="1"/>
    <col min="12295" max="12295" width="48.875" style="120" customWidth="1"/>
    <col min="12296" max="12296" width="27.375" style="120" customWidth="1"/>
    <col min="12297" max="12297" width="24.625" style="120" customWidth="1"/>
    <col min="12298" max="12298" width="24.25" style="120" customWidth="1"/>
    <col min="12299" max="12299" width="20.125" style="120" customWidth="1"/>
    <col min="12300" max="12300" width="17.875" style="120" customWidth="1"/>
    <col min="12301" max="12302" width="0" style="120" hidden="1" customWidth="1"/>
    <col min="12303" max="12303" width="21.625" style="120" customWidth="1"/>
    <col min="12304" max="12304" width="63.5" style="120" customWidth="1"/>
    <col min="12305" max="12305" width="11" style="120"/>
    <col min="12306" max="12306" width="39.875" style="120" customWidth="1"/>
    <col min="12307" max="12546" width="11" style="120"/>
    <col min="12547" max="12547" width="3" style="120" customWidth="1"/>
    <col min="12548" max="12548" width="33.25" style="120" customWidth="1"/>
    <col min="12549" max="12549" width="28.5" style="120" customWidth="1"/>
    <col min="12550" max="12550" width="5.625" style="120" customWidth="1"/>
    <col min="12551" max="12551" width="48.875" style="120" customWidth="1"/>
    <col min="12552" max="12552" width="27.375" style="120" customWidth="1"/>
    <col min="12553" max="12553" width="24.625" style="120" customWidth="1"/>
    <col min="12554" max="12554" width="24.25" style="120" customWidth="1"/>
    <col min="12555" max="12555" width="20.125" style="120" customWidth="1"/>
    <col min="12556" max="12556" width="17.875" style="120" customWidth="1"/>
    <col min="12557" max="12558" width="0" style="120" hidden="1" customWidth="1"/>
    <col min="12559" max="12559" width="21.625" style="120" customWidth="1"/>
    <col min="12560" max="12560" width="63.5" style="120" customWidth="1"/>
    <col min="12561" max="12561" width="11" style="120"/>
    <col min="12562" max="12562" width="39.875" style="120" customWidth="1"/>
    <col min="12563" max="12802" width="11" style="120"/>
    <col min="12803" max="12803" width="3" style="120" customWidth="1"/>
    <col min="12804" max="12804" width="33.25" style="120" customWidth="1"/>
    <col min="12805" max="12805" width="28.5" style="120" customWidth="1"/>
    <col min="12806" max="12806" width="5.625" style="120" customWidth="1"/>
    <col min="12807" max="12807" width="48.875" style="120" customWidth="1"/>
    <col min="12808" max="12808" width="27.375" style="120" customWidth="1"/>
    <col min="12809" max="12809" width="24.625" style="120" customWidth="1"/>
    <col min="12810" max="12810" width="24.25" style="120" customWidth="1"/>
    <col min="12811" max="12811" width="20.125" style="120" customWidth="1"/>
    <col min="12812" max="12812" width="17.875" style="120" customWidth="1"/>
    <col min="12813" max="12814" width="0" style="120" hidden="1" customWidth="1"/>
    <col min="12815" max="12815" width="21.625" style="120" customWidth="1"/>
    <col min="12816" max="12816" width="63.5" style="120" customWidth="1"/>
    <col min="12817" max="12817" width="11" style="120"/>
    <col min="12818" max="12818" width="39.875" style="120" customWidth="1"/>
    <col min="12819" max="13058" width="11" style="120"/>
    <col min="13059" max="13059" width="3" style="120" customWidth="1"/>
    <col min="13060" max="13060" width="33.25" style="120" customWidth="1"/>
    <col min="13061" max="13061" width="28.5" style="120" customWidth="1"/>
    <col min="13062" max="13062" width="5.625" style="120" customWidth="1"/>
    <col min="13063" max="13063" width="48.875" style="120" customWidth="1"/>
    <col min="13064" max="13064" width="27.375" style="120" customWidth="1"/>
    <col min="13065" max="13065" width="24.625" style="120" customWidth="1"/>
    <col min="13066" max="13066" width="24.25" style="120" customWidth="1"/>
    <col min="13067" max="13067" width="20.125" style="120" customWidth="1"/>
    <col min="13068" max="13068" width="17.875" style="120" customWidth="1"/>
    <col min="13069" max="13070" width="0" style="120" hidden="1" customWidth="1"/>
    <col min="13071" max="13071" width="21.625" style="120" customWidth="1"/>
    <col min="13072" max="13072" width="63.5" style="120" customWidth="1"/>
    <col min="13073" max="13073" width="11" style="120"/>
    <col min="13074" max="13074" width="39.875" style="120" customWidth="1"/>
    <col min="13075" max="13314" width="11" style="120"/>
    <col min="13315" max="13315" width="3" style="120" customWidth="1"/>
    <col min="13316" max="13316" width="33.25" style="120" customWidth="1"/>
    <col min="13317" max="13317" width="28.5" style="120" customWidth="1"/>
    <col min="13318" max="13318" width="5.625" style="120" customWidth="1"/>
    <col min="13319" max="13319" width="48.875" style="120" customWidth="1"/>
    <col min="13320" max="13320" width="27.375" style="120" customWidth="1"/>
    <col min="13321" max="13321" width="24.625" style="120" customWidth="1"/>
    <col min="13322" max="13322" width="24.25" style="120" customWidth="1"/>
    <col min="13323" max="13323" width="20.125" style="120" customWidth="1"/>
    <col min="13324" max="13324" width="17.875" style="120" customWidth="1"/>
    <col min="13325" max="13326" width="0" style="120" hidden="1" customWidth="1"/>
    <col min="13327" max="13327" width="21.625" style="120" customWidth="1"/>
    <col min="13328" max="13328" width="63.5" style="120" customWidth="1"/>
    <col min="13329" max="13329" width="11" style="120"/>
    <col min="13330" max="13330" width="39.875" style="120" customWidth="1"/>
    <col min="13331" max="13570" width="11" style="120"/>
    <col min="13571" max="13571" width="3" style="120" customWidth="1"/>
    <col min="13572" max="13572" width="33.25" style="120" customWidth="1"/>
    <col min="13573" max="13573" width="28.5" style="120" customWidth="1"/>
    <col min="13574" max="13574" width="5.625" style="120" customWidth="1"/>
    <col min="13575" max="13575" width="48.875" style="120" customWidth="1"/>
    <col min="13576" max="13576" width="27.375" style="120" customWidth="1"/>
    <col min="13577" max="13577" width="24.625" style="120" customWidth="1"/>
    <col min="13578" max="13578" width="24.25" style="120" customWidth="1"/>
    <col min="13579" max="13579" width="20.125" style="120" customWidth="1"/>
    <col min="13580" max="13580" width="17.875" style="120" customWidth="1"/>
    <col min="13581" max="13582" width="0" style="120" hidden="1" customWidth="1"/>
    <col min="13583" max="13583" width="21.625" style="120" customWidth="1"/>
    <col min="13584" max="13584" width="63.5" style="120" customWidth="1"/>
    <col min="13585" max="13585" width="11" style="120"/>
    <col min="13586" max="13586" width="39.875" style="120" customWidth="1"/>
    <col min="13587" max="13826" width="11" style="120"/>
    <col min="13827" max="13827" width="3" style="120" customWidth="1"/>
    <col min="13828" max="13828" width="33.25" style="120" customWidth="1"/>
    <col min="13829" max="13829" width="28.5" style="120" customWidth="1"/>
    <col min="13830" max="13830" width="5.625" style="120" customWidth="1"/>
    <col min="13831" max="13831" width="48.875" style="120" customWidth="1"/>
    <col min="13832" max="13832" width="27.375" style="120" customWidth="1"/>
    <col min="13833" max="13833" width="24.625" style="120" customWidth="1"/>
    <col min="13834" max="13834" width="24.25" style="120" customWidth="1"/>
    <col min="13835" max="13835" width="20.125" style="120" customWidth="1"/>
    <col min="13836" max="13836" width="17.875" style="120" customWidth="1"/>
    <col min="13837" max="13838" width="0" style="120" hidden="1" customWidth="1"/>
    <col min="13839" max="13839" width="21.625" style="120" customWidth="1"/>
    <col min="13840" max="13840" width="63.5" style="120" customWidth="1"/>
    <col min="13841" max="13841" width="11" style="120"/>
    <col min="13842" max="13842" width="39.875" style="120" customWidth="1"/>
    <col min="13843" max="14082" width="11" style="120"/>
    <col min="14083" max="14083" width="3" style="120" customWidth="1"/>
    <col min="14084" max="14084" width="33.25" style="120" customWidth="1"/>
    <col min="14085" max="14085" width="28.5" style="120" customWidth="1"/>
    <col min="14086" max="14086" width="5.625" style="120" customWidth="1"/>
    <col min="14087" max="14087" width="48.875" style="120" customWidth="1"/>
    <col min="14088" max="14088" width="27.375" style="120" customWidth="1"/>
    <col min="14089" max="14089" width="24.625" style="120" customWidth="1"/>
    <col min="14090" max="14090" width="24.25" style="120" customWidth="1"/>
    <col min="14091" max="14091" width="20.125" style="120" customWidth="1"/>
    <col min="14092" max="14092" width="17.875" style="120" customWidth="1"/>
    <col min="14093" max="14094" width="0" style="120" hidden="1" customWidth="1"/>
    <col min="14095" max="14095" width="21.625" style="120" customWidth="1"/>
    <col min="14096" max="14096" width="63.5" style="120" customWidth="1"/>
    <col min="14097" max="14097" width="11" style="120"/>
    <col min="14098" max="14098" width="39.875" style="120" customWidth="1"/>
    <col min="14099" max="14338" width="11" style="120"/>
    <col min="14339" max="14339" width="3" style="120" customWidth="1"/>
    <col min="14340" max="14340" width="33.25" style="120" customWidth="1"/>
    <col min="14341" max="14341" width="28.5" style="120" customWidth="1"/>
    <col min="14342" max="14342" width="5.625" style="120" customWidth="1"/>
    <col min="14343" max="14343" width="48.875" style="120" customWidth="1"/>
    <col min="14344" max="14344" width="27.375" style="120" customWidth="1"/>
    <col min="14345" max="14345" width="24.625" style="120" customWidth="1"/>
    <col min="14346" max="14346" width="24.25" style="120" customWidth="1"/>
    <col min="14347" max="14347" width="20.125" style="120" customWidth="1"/>
    <col min="14348" max="14348" width="17.875" style="120" customWidth="1"/>
    <col min="14349" max="14350" width="0" style="120" hidden="1" customWidth="1"/>
    <col min="14351" max="14351" width="21.625" style="120" customWidth="1"/>
    <col min="14352" max="14352" width="63.5" style="120" customWidth="1"/>
    <col min="14353" max="14353" width="11" style="120"/>
    <col min="14354" max="14354" width="39.875" style="120" customWidth="1"/>
    <col min="14355" max="14594" width="11" style="120"/>
    <col min="14595" max="14595" width="3" style="120" customWidth="1"/>
    <col min="14596" max="14596" width="33.25" style="120" customWidth="1"/>
    <col min="14597" max="14597" width="28.5" style="120" customWidth="1"/>
    <col min="14598" max="14598" width="5.625" style="120" customWidth="1"/>
    <col min="14599" max="14599" width="48.875" style="120" customWidth="1"/>
    <col min="14600" max="14600" width="27.375" style="120" customWidth="1"/>
    <col min="14601" max="14601" width="24.625" style="120" customWidth="1"/>
    <col min="14602" max="14602" width="24.25" style="120" customWidth="1"/>
    <col min="14603" max="14603" width="20.125" style="120" customWidth="1"/>
    <col min="14604" max="14604" width="17.875" style="120" customWidth="1"/>
    <col min="14605" max="14606" width="0" style="120" hidden="1" customWidth="1"/>
    <col min="14607" max="14607" width="21.625" style="120" customWidth="1"/>
    <col min="14608" max="14608" width="63.5" style="120" customWidth="1"/>
    <col min="14609" max="14609" width="11" style="120"/>
    <col min="14610" max="14610" width="39.875" style="120" customWidth="1"/>
    <col min="14611" max="14850" width="11" style="120"/>
    <col min="14851" max="14851" width="3" style="120" customWidth="1"/>
    <col min="14852" max="14852" width="33.25" style="120" customWidth="1"/>
    <col min="14853" max="14853" width="28.5" style="120" customWidth="1"/>
    <col min="14854" max="14854" width="5.625" style="120" customWidth="1"/>
    <col min="14855" max="14855" width="48.875" style="120" customWidth="1"/>
    <col min="14856" max="14856" width="27.375" style="120" customWidth="1"/>
    <col min="14857" max="14857" width="24.625" style="120" customWidth="1"/>
    <col min="14858" max="14858" width="24.25" style="120" customWidth="1"/>
    <col min="14859" max="14859" width="20.125" style="120" customWidth="1"/>
    <col min="14860" max="14860" width="17.875" style="120" customWidth="1"/>
    <col min="14861" max="14862" width="0" style="120" hidden="1" customWidth="1"/>
    <col min="14863" max="14863" width="21.625" style="120" customWidth="1"/>
    <col min="14864" max="14864" width="63.5" style="120" customWidth="1"/>
    <col min="14865" max="14865" width="11" style="120"/>
    <col min="14866" max="14866" width="39.875" style="120" customWidth="1"/>
    <col min="14867" max="15106" width="11" style="120"/>
    <col min="15107" max="15107" width="3" style="120" customWidth="1"/>
    <col min="15108" max="15108" width="33.25" style="120" customWidth="1"/>
    <col min="15109" max="15109" width="28.5" style="120" customWidth="1"/>
    <col min="15110" max="15110" width="5.625" style="120" customWidth="1"/>
    <col min="15111" max="15111" width="48.875" style="120" customWidth="1"/>
    <col min="15112" max="15112" width="27.375" style="120" customWidth="1"/>
    <col min="15113" max="15113" width="24.625" style="120" customWidth="1"/>
    <col min="15114" max="15114" width="24.25" style="120" customWidth="1"/>
    <col min="15115" max="15115" width="20.125" style="120" customWidth="1"/>
    <col min="15116" max="15116" width="17.875" style="120" customWidth="1"/>
    <col min="15117" max="15118" width="0" style="120" hidden="1" customWidth="1"/>
    <col min="15119" max="15119" width="21.625" style="120" customWidth="1"/>
    <col min="15120" max="15120" width="63.5" style="120" customWidth="1"/>
    <col min="15121" max="15121" width="11" style="120"/>
    <col min="15122" max="15122" width="39.875" style="120" customWidth="1"/>
    <col min="15123" max="15362" width="11" style="120"/>
    <col min="15363" max="15363" width="3" style="120" customWidth="1"/>
    <col min="15364" max="15364" width="33.25" style="120" customWidth="1"/>
    <col min="15365" max="15365" width="28.5" style="120" customWidth="1"/>
    <col min="15366" max="15366" width="5.625" style="120" customWidth="1"/>
    <col min="15367" max="15367" width="48.875" style="120" customWidth="1"/>
    <col min="15368" max="15368" width="27.375" style="120" customWidth="1"/>
    <col min="15369" max="15369" width="24.625" style="120" customWidth="1"/>
    <col min="15370" max="15370" width="24.25" style="120" customWidth="1"/>
    <col min="15371" max="15371" width="20.125" style="120" customWidth="1"/>
    <col min="15372" max="15372" width="17.875" style="120" customWidth="1"/>
    <col min="15373" max="15374" width="0" style="120" hidden="1" customWidth="1"/>
    <col min="15375" max="15375" width="21.625" style="120" customWidth="1"/>
    <col min="15376" max="15376" width="63.5" style="120" customWidth="1"/>
    <col min="15377" max="15377" width="11" style="120"/>
    <col min="15378" max="15378" width="39.875" style="120" customWidth="1"/>
    <col min="15379" max="15618" width="11" style="120"/>
    <col min="15619" max="15619" width="3" style="120" customWidth="1"/>
    <col min="15620" max="15620" width="33.25" style="120" customWidth="1"/>
    <col min="15621" max="15621" width="28.5" style="120" customWidth="1"/>
    <col min="15622" max="15622" width="5.625" style="120" customWidth="1"/>
    <col min="15623" max="15623" width="48.875" style="120" customWidth="1"/>
    <col min="15624" max="15624" width="27.375" style="120" customWidth="1"/>
    <col min="15625" max="15625" width="24.625" style="120" customWidth="1"/>
    <col min="15626" max="15626" width="24.25" style="120" customWidth="1"/>
    <col min="15627" max="15627" width="20.125" style="120" customWidth="1"/>
    <col min="15628" max="15628" width="17.875" style="120" customWidth="1"/>
    <col min="15629" max="15630" width="0" style="120" hidden="1" customWidth="1"/>
    <col min="15631" max="15631" width="21.625" style="120" customWidth="1"/>
    <col min="15632" max="15632" width="63.5" style="120" customWidth="1"/>
    <col min="15633" max="15633" width="11" style="120"/>
    <col min="15634" max="15634" width="39.875" style="120" customWidth="1"/>
    <col min="15635" max="15874" width="11" style="120"/>
    <col min="15875" max="15875" width="3" style="120" customWidth="1"/>
    <col min="15876" max="15876" width="33.25" style="120" customWidth="1"/>
    <col min="15877" max="15877" width="28.5" style="120" customWidth="1"/>
    <col min="15878" max="15878" width="5.625" style="120" customWidth="1"/>
    <col min="15879" max="15879" width="48.875" style="120" customWidth="1"/>
    <col min="15880" max="15880" width="27.375" style="120" customWidth="1"/>
    <col min="15881" max="15881" width="24.625" style="120" customWidth="1"/>
    <col min="15882" max="15882" width="24.25" style="120" customWidth="1"/>
    <col min="15883" max="15883" width="20.125" style="120" customWidth="1"/>
    <col min="15884" max="15884" width="17.875" style="120" customWidth="1"/>
    <col min="15885" max="15886" width="0" style="120" hidden="1" customWidth="1"/>
    <col min="15887" max="15887" width="21.625" style="120" customWidth="1"/>
    <col min="15888" max="15888" width="63.5" style="120" customWidth="1"/>
    <col min="15889" max="15889" width="11" style="120"/>
    <col min="15890" max="15890" width="39.875" style="120" customWidth="1"/>
    <col min="15891" max="16130" width="11" style="120"/>
    <col min="16131" max="16131" width="3" style="120" customWidth="1"/>
    <col min="16132" max="16132" width="33.25" style="120" customWidth="1"/>
    <col min="16133" max="16133" width="28.5" style="120" customWidth="1"/>
    <col min="16134" max="16134" width="5.625" style="120" customWidth="1"/>
    <col min="16135" max="16135" width="48.875" style="120" customWidth="1"/>
    <col min="16136" max="16136" width="27.375" style="120" customWidth="1"/>
    <col min="16137" max="16137" width="24.625" style="120" customWidth="1"/>
    <col min="16138" max="16138" width="24.25" style="120" customWidth="1"/>
    <col min="16139" max="16139" width="20.125" style="120" customWidth="1"/>
    <col min="16140" max="16140" width="17.875" style="120" customWidth="1"/>
    <col min="16141" max="16142" width="0" style="120" hidden="1" customWidth="1"/>
    <col min="16143" max="16143" width="21.625" style="120" customWidth="1"/>
    <col min="16144" max="16144" width="63.5" style="120" customWidth="1"/>
    <col min="16145" max="16145" width="11" style="120"/>
    <col min="16146" max="16146" width="39.875" style="120" customWidth="1"/>
    <col min="16147" max="16384" width="11" style="120"/>
  </cols>
  <sheetData>
    <row r="1" spans="2:18" x14ac:dyDescent="0.25">
      <c r="B1" s="149" t="s">
        <v>231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3" spans="2:18" x14ac:dyDescent="0.25">
      <c r="B3" s="149" t="s">
        <v>232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</row>
    <row r="5" spans="2:18" x14ac:dyDescent="0.25">
      <c r="B5" s="149" t="s">
        <v>229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</row>
    <row r="6" spans="2:18" ht="15" customHeight="1" x14ac:dyDescent="0.2">
      <c r="B6" s="149" t="s">
        <v>230</v>
      </c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</row>
    <row r="7" spans="2:18" ht="15" customHeight="1" x14ac:dyDescent="0.2">
      <c r="B7" s="149"/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</row>
    <row r="8" spans="2:18" ht="15" customHeight="1" x14ac:dyDescent="0.2"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</row>
    <row r="9" spans="2:18" ht="23.25" x14ac:dyDescent="0.25"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</row>
    <row r="10" spans="2:18" ht="18.75" customHeight="1" x14ac:dyDescent="0.25">
      <c r="B10" s="137" t="s">
        <v>221</v>
      </c>
      <c r="C10" s="96" t="s">
        <v>207</v>
      </c>
      <c r="D10" s="97"/>
      <c r="E10" s="97"/>
      <c r="F10" s="97"/>
      <c r="G10" s="97"/>
      <c r="H10" s="97"/>
      <c r="I10" s="97"/>
      <c r="J10" s="98" t="s">
        <v>208</v>
      </c>
      <c r="K10" s="99"/>
      <c r="L10" s="99"/>
      <c r="M10" s="99"/>
      <c r="N10" s="99"/>
      <c r="O10" s="99"/>
      <c r="P10" s="99"/>
    </row>
    <row r="11" spans="2:18" ht="30" customHeight="1" x14ac:dyDescent="0.25">
      <c r="B11" s="132"/>
      <c r="C11" s="100" t="s">
        <v>209</v>
      </c>
      <c r="D11" s="96" t="s">
        <v>210</v>
      </c>
      <c r="E11" s="96"/>
      <c r="F11" s="100" t="s">
        <v>211</v>
      </c>
      <c r="G11" s="101" t="s">
        <v>212</v>
      </c>
      <c r="H11" s="101" t="s">
        <v>257</v>
      </c>
      <c r="I11" s="100" t="s">
        <v>258</v>
      </c>
      <c r="J11" s="162" t="s">
        <v>213</v>
      </c>
      <c r="K11" s="163"/>
      <c r="L11" s="162" t="s">
        <v>214</v>
      </c>
      <c r="M11" s="163"/>
      <c r="N11" s="162" t="s">
        <v>215</v>
      </c>
      <c r="O11" s="163"/>
      <c r="P11" s="103" t="s">
        <v>216</v>
      </c>
    </row>
    <row r="12" spans="2:18" ht="95.25" customHeight="1" x14ac:dyDescent="0.2">
      <c r="B12" s="138" t="s">
        <v>222</v>
      </c>
      <c r="C12" s="104" t="s">
        <v>233</v>
      </c>
      <c r="D12" s="102" t="s">
        <v>0</v>
      </c>
      <c r="E12" s="105" t="s">
        <v>217</v>
      </c>
      <c r="F12" s="105" t="s">
        <v>198</v>
      </c>
      <c r="G12" s="105" t="s">
        <v>41</v>
      </c>
      <c r="H12" s="168">
        <v>44563</v>
      </c>
      <c r="I12" s="169">
        <v>44681</v>
      </c>
      <c r="J12" s="106">
        <f>IF((K12=4),100,IF(K12=3,90,IF(K12=2,80,IF(K12=1,79))))</f>
        <v>79</v>
      </c>
      <c r="K12" s="106">
        <v>1</v>
      </c>
      <c r="L12" s="106" t="b">
        <f>IF((M12=4),100,IF(M12=3,90,IF(M12=2,80,IF(M12=1,79))))</f>
        <v>0</v>
      </c>
      <c r="M12" s="106">
        <v>0</v>
      </c>
      <c r="N12" s="106" t="b">
        <f>IF((O12=4),100,IF(O12=3,90,IF(O12=2,80,IF(O12=1,79))))</f>
        <v>0</v>
      </c>
      <c r="O12" s="107">
        <v>0</v>
      </c>
      <c r="P12" s="108"/>
    </row>
    <row r="13" spans="2:18" ht="62.25" customHeight="1" x14ac:dyDescent="0.2">
      <c r="B13" s="139"/>
      <c r="C13" s="109"/>
      <c r="D13" s="102" t="s">
        <v>1</v>
      </c>
      <c r="E13" s="105" t="s">
        <v>218</v>
      </c>
      <c r="F13" s="105" t="s">
        <v>199</v>
      </c>
      <c r="G13" s="105" t="s">
        <v>41</v>
      </c>
      <c r="H13" s="168">
        <v>44563</v>
      </c>
      <c r="I13" s="169">
        <v>44681</v>
      </c>
      <c r="J13" s="106">
        <f t="shared" ref="J13:L57" si="0">IF((K13=4),100,IF(K13=3,90,IF(K13=2,80,IF(K13=1,79))))</f>
        <v>100</v>
      </c>
      <c r="K13" s="106">
        <v>4</v>
      </c>
      <c r="L13" s="106" t="b">
        <f t="shared" ref="L13:L47" si="1">IF((M13=4),100,IF(M13=3,90,IF(M13=2,80,IF(M13=1,79))))</f>
        <v>0</v>
      </c>
      <c r="M13" s="106">
        <v>0</v>
      </c>
      <c r="N13" s="106" t="b">
        <f t="shared" ref="N13:N19" si="2">IF((O13=4),100,IF(O13=3,90,IF(O13=2,80,IF(O13=1,79))))</f>
        <v>0</v>
      </c>
      <c r="O13" s="107">
        <v>0</v>
      </c>
      <c r="P13" s="108"/>
    </row>
    <row r="14" spans="2:18" ht="81" customHeight="1" x14ac:dyDescent="0.2">
      <c r="B14" s="139"/>
      <c r="C14" s="110" t="s">
        <v>234</v>
      </c>
      <c r="D14" s="102">
        <v>2.1</v>
      </c>
      <c r="E14" s="105" t="s">
        <v>201</v>
      </c>
      <c r="F14" s="105" t="s">
        <v>19</v>
      </c>
      <c r="G14" s="105" t="s">
        <v>41</v>
      </c>
      <c r="H14" s="168">
        <v>44563</v>
      </c>
      <c r="I14" s="170">
        <v>44592</v>
      </c>
      <c r="J14" s="106">
        <f t="shared" si="0"/>
        <v>100</v>
      </c>
      <c r="K14" s="106">
        <v>4</v>
      </c>
      <c r="L14" s="106" t="b">
        <f t="shared" si="1"/>
        <v>0</v>
      </c>
      <c r="M14" s="106">
        <v>0</v>
      </c>
      <c r="N14" s="106" t="b">
        <f t="shared" si="2"/>
        <v>0</v>
      </c>
      <c r="O14" s="107">
        <v>0</v>
      </c>
      <c r="P14" s="111"/>
    </row>
    <row r="15" spans="2:18" ht="80.25" customHeight="1" x14ac:dyDescent="0.2">
      <c r="B15" s="139"/>
      <c r="C15" s="112"/>
      <c r="D15" s="102">
        <v>2.2000000000000002</v>
      </c>
      <c r="E15" s="105" t="s">
        <v>13</v>
      </c>
      <c r="F15" s="105" t="s">
        <v>17</v>
      </c>
      <c r="G15" s="105" t="s">
        <v>41</v>
      </c>
      <c r="H15" s="168">
        <v>44682</v>
      </c>
      <c r="I15" s="169">
        <v>44772</v>
      </c>
      <c r="J15" s="106">
        <f t="shared" si="0"/>
        <v>100</v>
      </c>
      <c r="K15" s="106">
        <v>4</v>
      </c>
      <c r="L15" s="106" t="b">
        <f t="shared" si="1"/>
        <v>0</v>
      </c>
      <c r="M15" s="106">
        <v>0</v>
      </c>
      <c r="N15" s="106" t="b">
        <f t="shared" si="2"/>
        <v>0</v>
      </c>
      <c r="O15" s="107">
        <v>0</v>
      </c>
      <c r="P15" s="111"/>
    </row>
    <row r="16" spans="2:18" ht="59.25" customHeight="1" x14ac:dyDescent="0.2">
      <c r="B16" s="139"/>
      <c r="C16" s="117" t="s">
        <v>235</v>
      </c>
      <c r="D16" s="102">
        <v>3.1</v>
      </c>
      <c r="E16" s="105" t="s">
        <v>202</v>
      </c>
      <c r="F16" s="105" t="s">
        <v>16</v>
      </c>
      <c r="G16" s="105" t="s">
        <v>41</v>
      </c>
      <c r="H16" s="168">
        <v>44563</v>
      </c>
      <c r="I16" s="170">
        <v>44592</v>
      </c>
      <c r="J16" s="106">
        <f t="shared" si="0"/>
        <v>100</v>
      </c>
      <c r="K16" s="106">
        <v>4</v>
      </c>
      <c r="L16" s="106" t="b">
        <f t="shared" si="1"/>
        <v>0</v>
      </c>
      <c r="M16" s="106">
        <v>0</v>
      </c>
      <c r="N16" s="106" t="b">
        <f t="shared" si="2"/>
        <v>0</v>
      </c>
      <c r="O16" s="107">
        <v>0</v>
      </c>
      <c r="P16" s="147"/>
      <c r="Q16" s="151"/>
      <c r="R16" s="152"/>
    </row>
    <row r="17" spans="2:18" ht="66.75" customHeight="1" x14ac:dyDescent="0.2">
      <c r="B17" s="139"/>
      <c r="C17" s="155" t="s">
        <v>236</v>
      </c>
      <c r="D17" s="102">
        <v>4.0999999999999996</v>
      </c>
      <c r="E17" s="105" t="s">
        <v>144</v>
      </c>
      <c r="F17" s="105" t="s">
        <v>203</v>
      </c>
      <c r="G17" s="105" t="s">
        <v>138</v>
      </c>
      <c r="H17" s="171">
        <v>44563</v>
      </c>
      <c r="I17" s="172">
        <v>44895</v>
      </c>
      <c r="J17" s="106">
        <f t="shared" si="0"/>
        <v>100</v>
      </c>
      <c r="K17" s="106">
        <v>4</v>
      </c>
      <c r="L17" s="106" t="b">
        <f t="shared" si="1"/>
        <v>0</v>
      </c>
      <c r="M17" s="106">
        <v>0</v>
      </c>
      <c r="N17" s="106" t="b">
        <f t="shared" si="2"/>
        <v>0</v>
      </c>
      <c r="O17" s="107">
        <v>0</v>
      </c>
      <c r="P17" s="113"/>
    </row>
    <row r="18" spans="2:18" ht="66.75" customHeight="1" x14ac:dyDescent="0.2">
      <c r="B18" s="139"/>
      <c r="C18" s="156" t="s">
        <v>237</v>
      </c>
      <c r="D18" s="102">
        <v>5.0999999999999996</v>
      </c>
      <c r="E18" s="105" t="s">
        <v>43</v>
      </c>
      <c r="F18" s="105" t="s">
        <v>204</v>
      </c>
      <c r="G18" s="105" t="s">
        <v>20</v>
      </c>
      <c r="H18" s="173" t="s">
        <v>206</v>
      </c>
      <c r="I18" s="173" t="s">
        <v>206</v>
      </c>
      <c r="J18" s="106">
        <f t="shared" si="0"/>
        <v>100</v>
      </c>
      <c r="K18" s="106">
        <v>4</v>
      </c>
      <c r="L18" s="106" t="b">
        <f t="shared" si="1"/>
        <v>0</v>
      </c>
      <c r="M18" s="106">
        <v>0</v>
      </c>
      <c r="N18" s="106" t="b">
        <f t="shared" si="2"/>
        <v>0</v>
      </c>
      <c r="O18" s="107">
        <v>0</v>
      </c>
      <c r="P18" s="113"/>
    </row>
    <row r="19" spans="2:18" ht="54" customHeight="1" x14ac:dyDescent="0.2">
      <c r="B19" s="140"/>
      <c r="C19" s="157"/>
      <c r="D19" s="102">
        <v>5.2</v>
      </c>
      <c r="E19" s="105" t="s">
        <v>42</v>
      </c>
      <c r="F19" s="105" t="s">
        <v>205</v>
      </c>
      <c r="G19" s="105" t="s">
        <v>20</v>
      </c>
      <c r="H19" s="173" t="s">
        <v>206</v>
      </c>
      <c r="I19" s="173" t="s">
        <v>206</v>
      </c>
      <c r="J19" s="106">
        <f t="shared" si="0"/>
        <v>100</v>
      </c>
      <c r="K19" s="106">
        <v>4</v>
      </c>
      <c r="L19" s="106" t="b">
        <f t="shared" si="1"/>
        <v>0</v>
      </c>
      <c r="M19" s="106">
        <v>0</v>
      </c>
      <c r="N19" s="106" t="b">
        <f t="shared" si="2"/>
        <v>0</v>
      </c>
      <c r="O19" s="107">
        <v>0</v>
      </c>
      <c r="P19" s="113"/>
    </row>
    <row r="20" spans="2:18" ht="37.5" customHeight="1" x14ac:dyDescent="0.2">
      <c r="B20" s="102"/>
      <c r="C20" s="96" t="s">
        <v>219</v>
      </c>
      <c r="D20" s="114"/>
      <c r="E20" s="114"/>
      <c r="F20" s="114"/>
      <c r="G20" s="114"/>
      <c r="H20" s="114"/>
      <c r="I20" s="114"/>
      <c r="J20" s="148">
        <f>(J12+J13+J14+J15+J16+J17+J18+J19)/8</f>
        <v>97.375</v>
      </c>
      <c r="K20" s="106"/>
      <c r="L20" s="148">
        <f>(L12+L13+L14+L15+L16+L17+L18+L19)/8</f>
        <v>0</v>
      </c>
      <c r="M20" s="106"/>
      <c r="N20" s="148">
        <f>(N12+N13+N14+N15+N16+N17+N18+N19)/8</f>
        <v>0</v>
      </c>
      <c r="O20" s="116"/>
      <c r="P20" s="115"/>
    </row>
    <row r="21" spans="2:18" ht="57" customHeight="1" x14ac:dyDescent="0.2">
      <c r="B21" s="141" t="s">
        <v>223</v>
      </c>
      <c r="C21" s="138" t="s">
        <v>126</v>
      </c>
      <c r="D21" s="3" t="s">
        <v>2</v>
      </c>
      <c r="E21" s="105" t="s">
        <v>111</v>
      </c>
      <c r="F21" s="105" t="s">
        <v>118</v>
      </c>
      <c r="G21" s="105" t="s">
        <v>41</v>
      </c>
      <c r="H21" s="171">
        <v>44609</v>
      </c>
      <c r="I21" s="171">
        <v>44640</v>
      </c>
      <c r="J21" s="106">
        <f t="shared" si="0"/>
        <v>90</v>
      </c>
      <c r="K21" s="106">
        <v>3</v>
      </c>
      <c r="L21" s="106">
        <f t="shared" si="1"/>
        <v>100</v>
      </c>
      <c r="M21" s="106">
        <v>4</v>
      </c>
      <c r="N21" s="106">
        <f t="shared" ref="N21:N47" si="3">IF((O21=4),100,IF(O21=3,90,IF(O21=2,80,IF(O21=1,79))))</f>
        <v>90</v>
      </c>
      <c r="O21" s="107">
        <v>3</v>
      </c>
      <c r="P21" s="118"/>
    </row>
    <row r="22" spans="2:18" ht="57" customHeight="1" x14ac:dyDescent="0.2">
      <c r="B22" s="141"/>
      <c r="C22" s="139"/>
      <c r="D22" s="3" t="s">
        <v>3</v>
      </c>
      <c r="E22" s="105" t="s">
        <v>112</v>
      </c>
      <c r="F22" s="105" t="s">
        <v>119</v>
      </c>
      <c r="G22" s="105" t="s">
        <v>181</v>
      </c>
      <c r="H22" s="171">
        <v>44640</v>
      </c>
      <c r="I22" s="171">
        <v>44681</v>
      </c>
      <c r="J22" s="106">
        <f t="shared" si="0"/>
        <v>90</v>
      </c>
      <c r="K22" s="106">
        <v>3</v>
      </c>
      <c r="L22" s="106">
        <f t="shared" si="1"/>
        <v>100</v>
      </c>
      <c r="M22" s="106">
        <v>4</v>
      </c>
      <c r="N22" s="107">
        <f t="shared" si="3"/>
        <v>90</v>
      </c>
      <c r="O22" s="107">
        <v>3</v>
      </c>
      <c r="P22" s="119"/>
    </row>
    <row r="23" spans="2:18" ht="57" customHeight="1" x14ac:dyDescent="0.2">
      <c r="B23" s="141"/>
      <c r="C23" s="139"/>
      <c r="D23" s="3" t="s">
        <v>4</v>
      </c>
      <c r="E23" s="105" t="s">
        <v>113</v>
      </c>
      <c r="F23" s="105" t="s">
        <v>120</v>
      </c>
      <c r="G23" s="105" t="s">
        <v>181</v>
      </c>
      <c r="H23" s="171">
        <v>44685</v>
      </c>
      <c r="I23" s="171">
        <v>44731</v>
      </c>
      <c r="J23" s="106">
        <f t="shared" si="0"/>
        <v>90</v>
      </c>
      <c r="K23" s="106">
        <v>3</v>
      </c>
      <c r="L23" s="106">
        <f t="shared" si="1"/>
        <v>100</v>
      </c>
      <c r="M23" s="106">
        <v>4</v>
      </c>
      <c r="N23" s="107">
        <f t="shared" si="3"/>
        <v>90</v>
      </c>
      <c r="O23" s="107">
        <v>3</v>
      </c>
      <c r="P23" s="105"/>
      <c r="Q23" s="151"/>
      <c r="R23" s="134"/>
    </row>
    <row r="24" spans="2:18" ht="57" customHeight="1" x14ac:dyDescent="0.2">
      <c r="B24" s="141"/>
      <c r="C24" s="139"/>
      <c r="D24" s="3" t="s">
        <v>6</v>
      </c>
      <c r="E24" s="105" t="s">
        <v>114</v>
      </c>
      <c r="F24" s="105" t="s">
        <v>121</v>
      </c>
      <c r="G24" s="105" t="s">
        <v>182</v>
      </c>
      <c r="H24" s="171">
        <v>44735</v>
      </c>
      <c r="I24" s="171">
        <v>44742</v>
      </c>
      <c r="J24" s="106">
        <f t="shared" si="0"/>
        <v>90</v>
      </c>
      <c r="K24" s="106">
        <v>3</v>
      </c>
      <c r="L24" s="106">
        <f t="shared" si="1"/>
        <v>100</v>
      </c>
      <c r="M24" s="106">
        <v>4</v>
      </c>
      <c r="N24" s="107">
        <f t="shared" si="3"/>
        <v>90</v>
      </c>
      <c r="O24" s="106">
        <v>3</v>
      </c>
    </row>
    <row r="25" spans="2:18" ht="57" customHeight="1" x14ac:dyDescent="0.2">
      <c r="B25" s="141"/>
      <c r="C25" s="139"/>
      <c r="D25" s="3" t="s">
        <v>7</v>
      </c>
      <c r="E25" s="105" t="s">
        <v>115</v>
      </c>
      <c r="F25" s="105" t="s">
        <v>122</v>
      </c>
      <c r="G25" s="105" t="s">
        <v>183</v>
      </c>
      <c r="H25" s="171">
        <v>44743</v>
      </c>
      <c r="I25" s="171">
        <v>44752</v>
      </c>
      <c r="J25" s="106">
        <f t="shared" si="0"/>
        <v>90</v>
      </c>
      <c r="K25" s="106">
        <v>3</v>
      </c>
      <c r="L25" s="106">
        <f t="shared" si="1"/>
        <v>100</v>
      </c>
      <c r="M25" s="106">
        <v>4</v>
      </c>
      <c r="N25" s="107">
        <f t="shared" si="3"/>
        <v>90</v>
      </c>
      <c r="O25" s="107">
        <v>3</v>
      </c>
      <c r="P25" s="105"/>
      <c r="Q25" s="151"/>
      <c r="R25" s="134"/>
    </row>
    <row r="26" spans="2:18" ht="57" customHeight="1" x14ac:dyDescent="0.2">
      <c r="B26" s="141"/>
      <c r="C26" s="139"/>
      <c r="D26" s="3" t="s">
        <v>9</v>
      </c>
      <c r="E26" s="105" t="s">
        <v>116</v>
      </c>
      <c r="F26" s="105" t="s">
        <v>123</v>
      </c>
      <c r="G26" s="105" t="s">
        <v>184</v>
      </c>
      <c r="H26" s="171">
        <v>44755</v>
      </c>
      <c r="I26" s="171">
        <v>44926</v>
      </c>
      <c r="J26" s="106"/>
      <c r="K26" s="106"/>
      <c r="L26" s="106"/>
      <c r="M26" s="106"/>
      <c r="N26" s="107"/>
      <c r="O26" s="107"/>
      <c r="P26" s="105"/>
      <c r="Q26" s="151"/>
      <c r="R26" s="134"/>
    </row>
    <row r="27" spans="2:18" ht="57" customHeight="1" x14ac:dyDescent="0.2">
      <c r="B27" s="141"/>
      <c r="C27" s="140"/>
      <c r="D27" s="3" t="s">
        <v>10</v>
      </c>
      <c r="E27" s="105" t="s">
        <v>117</v>
      </c>
      <c r="F27" s="105" t="s">
        <v>124</v>
      </c>
      <c r="G27" s="105" t="s">
        <v>185</v>
      </c>
      <c r="H27" s="171">
        <v>44755</v>
      </c>
      <c r="I27" s="171">
        <v>44926</v>
      </c>
      <c r="J27" s="106">
        <f t="shared" si="0"/>
        <v>90</v>
      </c>
      <c r="K27" s="106">
        <v>3</v>
      </c>
      <c r="L27" s="106">
        <f t="shared" si="1"/>
        <v>100</v>
      </c>
      <c r="M27" s="106">
        <v>4</v>
      </c>
      <c r="N27" s="107">
        <f t="shared" si="3"/>
        <v>90</v>
      </c>
      <c r="O27" s="107">
        <v>3</v>
      </c>
      <c r="P27" s="121"/>
    </row>
    <row r="28" spans="2:18" ht="22.5" customHeight="1" x14ac:dyDescent="0.2">
      <c r="B28" s="142"/>
      <c r="C28" s="96" t="s">
        <v>219</v>
      </c>
      <c r="D28" s="97"/>
      <c r="E28" s="97"/>
      <c r="F28" s="97"/>
      <c r="G28" s="97"/>
      <c r="H28" s="97"/>
      <c r="I28" s="97"/>
      <c r="J28" s="148">
        <f>(J21+J22+J23+J24+J25+J27)/6</f>
        <v>90</v>
      </c>
      <c r="K28" s="106"/>
      <c r="L28" s="148">
        <f>(L21+L22+L23+L24+L25+L27)/6</f>
        <v>100</v>
      </c>
      <c r="M28" s="106"/>
      <c r="N28" s="148">
        <f>(N21+N22+N23+N24+N25+N27)/6</f>
        <v>90</v>
      </c>
      <c r="O28" s="107"/>
      <c r="P28" s="118"/>
    </row>
    <row r="29" spans="2:18" ht="65.25" customHeight="1" x14ac:dyDescent="0.2">
      <c r="B29" s="141" t="s">
        <v>224</v>
      </c>
      <c r="C29" s="141" t="s">
        <v>48</v>
      </c>
      <c r="D29" s="3" t="s">
        <v>0</v>
      </c>
      <c r="E29" s="105" t="s">
        <v>193</v>
      </c>
      <c r="F29" s="105" t="s">
        <v>46</v>
      </c>
      <c r="G29" s="105" t="s">
        <v>127</v>
      </c>
      <c r="H29" s="171">
        <v>44607</v>
      </c>
      <c r="I29" s="171">
        <v>44650</v>
      </c>
      <c r="J29" s="106">
        <f t="shared" si="0"/>
        <v>100</v>
      </c>
      <c r="K29" s="106">
        <v>4</v>
      </c>
      <c r="L29" s="106">
        <f t="shared" si="1"/>
        <v>100</v>
      </c>
      <c r="M29" s="106">
        <v>4</v>
      </c>
      <c r="N29" s="107">
        <f t="shared" si="3"/>
        <v>100</v>
      </c>
      <c r="O29" s="107">
        <v>4</v>
      </c>
      <c r="P29" s="119"/>
    </row>
    <row r="30" spans="2:18" ht="65.25" customHeight="1" x14ac:dyDescent="0.2">
      <c r="B30" s="141"/>
      <c r="C30" s="141"/>
      <c r="D30" s="3" t="s">
        <v>1</v>
      </c>
      <c r="E30" s="105" t="s">
        <v>40</v>
      </c>
      <c r="F30" s="105" t="s">
        <v>39</v>
      </c>
      <c r="G30" s="105" t="s">
        <v>47</v>
      </c>
      <c r="H30" s="171">
        <v>43525</v>
      </c>
      <c r="I30" s="171">
        <v>43585</v>
      </c>
      <c r="J30" s="106">
        <f t="shared" si="0"/>
        <v>100</v>
      </c>
      <c r="K30" s="106">
        <v>4</v>
      </c>
      <c r="L30" s="106">
        <f t="shared" si="1"/>
        <v>100</v>
      </c>
      <c r="M30" s="106">
        <v>4</v>
      </c>
      <c r="N30" s="107">
        <f t="shared" si="3"/>
        <v>100</v>
      </c>
      <c r="O30" s="107">
        <v>4</v>
      </c>
      <c r="P30" s="119"/>
    </row>
    <row r="31" spans="2:18" ht="65.25" customHeight="1" x14ac:dyDescent="0.2">
      <c r="B31" s="141"/>
      <c r="C31" s="141" t="s">
        <v>49</v>
      </c>
      <c r="D31" s="3" t="s">
        <v>2</v>
      </c>
      <c r="E31" s="105" t="s">
        <v>70</v>
      </c>
      <c r="F31" s="105" t="s">
        <v>128</v>
      </c>
      <c r="G31" s="105" t="s">
        <v>47</v>
      </c>
      <c r="H31" s="171">
        <v>44612</v>
      </c>
      <c r="I31" s="171">
        <v>44895</v>
      </c>
      <c r="J31" s="106">
        <f t="shared" si="0"/>
        <v>100</v>
      </c>
      <c r="K31" s="106">
        <v>4</v>
      </c>
      <c r="L31" s="106">
        <f t="shared" si="1"/>
        <v>100</v>
      </c>
      <c r="M31" s="106">
        <v>4</v>
      </c>
      <c r="N31" s="107">
        <f t="shared" si="3"/>
        <v>100</v>
      </c>
      <c r="O31" s="107">
        <v>4</v>
      </c>
      <c r="P31" s="119"/>
    </row>
    <row r="32" spans="2:18" ht="65.25" customHeight="1" x14ac:dyDescent="0.2">
      <c r="B32" s="141"/>
      <c r="C32" s="141"/>
      <c r="D32" s="3" t="s">
        <v>3</v>
      </c>
      <c r="E32" s="105" t="s">
        <v>194</v>
      </c>
      <c r="F32" s="105" t="s">
        <v>50</v>
      </c>
      <c r="G32" s="105" t="s">
        <v>47</v>
      </c>
      <c r="H32" s="171">
        <v>44607</v>
      </c>
      <c r="I32" s="171">
        <v>44681</v>
      </c>
      <c r="J32" s="106">
        <f t="shared" si="0"/>
        <v>100</v>
      </c>
      <c r="K32" s="106">
        <v>4</v>
      </c>
      <c r="L32" s="106">
        <f t="shared" si="1"/>
        <v>100</v>
      </c>
      <c r="M32" s="106">
        <v>4</v>
      </c>
      <c r="N32" s="107">
        <f t="shared" si="3"/>
        <v>100</v>
      </c>
      <c r="O32" s="107">
        <v>4</v>
      </c>
      <c r="P32" s="119"/>
      <c r="Q32" s="151"/>
      <c r="R32" s="134"/>
    </row>
    <row r="33" spans="2:18" ht="65.25" customHeight="1" x14ac:dyDescent="0.2">
      <c r="B33" s="141"/>
      <c r="C33" s="141"/>
      <c r="D33" s="3" t="s">
        <v>18</v>
      </c>
      <c r="E33" s="105" t="s">
        <v>71</v>
      </c>
      <c r="F33" s="105" t="s">
        <v>72</v>
      </c>
      <c r="G33" s="105" t="s">
        <v>47</v>
      </c>
      <c r="H33" s="171">
        <v>44563</v>
      </c>
      <c r="I33" s="171">
        <v>44650</v>
      </c>
      <c r="J33" s="106">
        <f t="shared" si="0"/>
        <v>100</v>
      </c>
      <c r="K33" s="106">
        <v>4</v>
      </c>
      <c r="L33" s="106">
        <f t="shared" si="1"/>
        <v>100</v>
      </c>
      <c r="M33" s="106">
        <v>4</v>
      </c>
      <c r="N33" s="107">
        <f t="shared" si="3"/>
        <v>100</v>
      </c>
      <c r="O33" s="107">
        <v>4</v>
      </c>
      <c r="P33" s="119"/>
      <c r="Q33" s="151"/>
      <c r="R33" s="134"/>
    </row>
    <row r="34" spans="2:18" ht="65.25" customHeight="1" x14ac:dyDescent="0.2">
      <c r="B34" s="141"/>
      <c r="C34" s="141" t="s">
        <v>69</v>
      </c>
      <c r="D34" s="3" t="s">
        <v>4</v>
      </c>
      <c r="E34" s="105" t="s">
        <v>145</v>
      </c>
      <c r="F34" s="105" t="s">
        <v>146</v>
      </c>
      <c r="G34" s="105" t="s">
        <v>186</v>
      </c>
      <c r="H34" s="171">
        <v>44612</v>
      </c>
      <c r="I34" s="171">
        <v>44671</v>
      </c>
      <c r="J34" s="106">
        <f t="shared" si="0"/>
        <v>100</v>
      </c>
      <c r="K34" s="106">
        <v>4</v>
      </c>
      <c r="L34" s="106">
        <f t="shared" si="1"/>
        <v>100</v>
      </c>
      <c r="M34" s="106">
        <v>4</v>
      </c>
      <c r="N34" s="107">
        <f t="shared" si="3"/>
        <v>100</v>
      </c>
      <c r="O34" s="107">
        <v>4</v>
      </c>
      <c r="P34" s="123"/>
      <c r="Q34" s="151"/>
      <c r="R34" s="134"/>
    </row>
    <row r="35" spans="2:18" ht="65.25" customHeight="1" x14ac:dyDescent="0.2">
      <c r="B35" s="141"/>
      <c r="C35" s="141"/>
      <c r="D35" s="3" t="s">
        <v>5</v>
      </c>
      <c r="E35" s="105" t="s">
        <v>188</v>
      </c>
      <c r="F35" s="105" t="s">
        <v>53</v>
      </c>
      <c r="G35" s="105" t="s">
        <v>187</v>
      </c>
      <c r="H35" s="171">
        <v>44681</v>
      </c>
      <c r="I35" s="171">
        <v>44895</v>
      </c>
      <c r="J35" s="106">
        <f t="shared" si="0"/>
        <v>100</v>
      </c>
      <c r="K35" s="106">
        <v>4</v>
      </c>
      <c r="L35" s="106">
        <f t="shared" si="1"/>
        <v>100</v>
      </c>
      <c r="M35" s="106">
        <v>4</v>
      </c>
      <c r="N35" s="107">
        <f t="shared" si="3"/>
        <v>100</v>
      </c>
      <c r="O35" s="107">
        <v>4</v>
      </c>
      <c r="P35" s="123"/>
      <c r="Q35" s="151"/>
      <c r="R35" s="134"/>
    </row>
    <row r="36" spans="2:18" ht="65.25" customHeight="1" x14ac:dyDescent="0.2">
      <c r="B36" s="141"/>
      <c r="C36" s="141"/>
      <c r="D36" s="3" t="s">
        <v>63</v>
      </c>
      <c r="E36" s="105" t="s">
        <v>54</v>
      </c>
      <c r="F36" s="105" t="s">
        <v>75</v>
      </c>
      <c r="G36" s="105" t="s">
        <v>189</v>
      </c>
      <c r="H36" s="171">
        <v>44563</v>
      </c>
      <c r="I36" s="171">
        <v>44915</v>
      </c>
      <c r="J36" s="106">
        <f t="shared" si="0"/>
        <v>100</v>
      </c>
      <c r="K36" s="106">
        <v>4</v>
      </c>
      <c r="L36" s="106">
        <f t="shared" si="1"/>
        <v>100</v>
      </c>
      <c r="M36" s="106">
        <v>4</v>
      </c>
      <c r="N36" s="107">
        <f t="shared" si="3"/>
        <v>100</v>
      </c>
      <c r="O36" s="107">
        <v>4</v>
      </c>
      <c r="P36" s="123"/>
      <c r="Q36" s="151"/>
      <c r="R36" s="134"/>
    </row>
    <row r="37" spans="2:18" ht="65.25" customHeight="1" x14ac:dyDescent="0.2">
      <c r="B37" s="141"/>
      <c r="C37" s="141"/>
      <c r="D37" s="3">
        <v>3.4</v>
      </c>
      <c r="E37" s="105" t="s">
        <v>56</v>
      </c>
      <c r="F37" s="105" t="s">
        <v>129</v>
      </c>
      <c r="G37" s="105" t="s">
        <v>41</v>
      </c>
      <c r="H37" s="171">
        <v>44563</v>
      </c>
      <c r="I37" s="171">
        <v>44216</v>
      </c>
      <c r="J37" s="106">
        <f t="shared" si="0"/>
        <v>100</v>
      </c>
      <c r="K37" s="106">
        <v>4</v>
      </c>
      <c r="L37" s="106">
        <f t="shared" si="1"/>
        <v>100</v>
      </c>
      <c r="M37" s="106">
        <v>4</v>
      </c>
      <c r="N37" s="107">
        <f t="shared" si="3"/>
        <v>100</v>
      </c>
      <c r="O37" s="107">
        <v>4</v>
      </c>
      <c r="P37" s="123"/>
      <c r="Q37" s="151"/>
      <c r="R37" s="134"/>
    </row>
    <row r="38" spans="2:18" ht="65.25" customHeight="1" x14ac:dyDescent="0.2">
      <c r="B38" s="141"/>
      <c r="C38" s="141"/>
      <c r="D38" s="3">
        <v>3.5</v>
      </c>
      <c r="E38" s="105" t="s">
        <v>55</v>
      </c>
      <c r="F38" s="105" t="s">
        <v>57</v>
      </c>
      <c r="G38" s="105" t="s">
        <v>106</v>
      </c>
      <c r="H38" s="171">
        <v>44896</v>
      </c>
      <c r="I38" s="171">
        <v>44226</v>
      </c>
      <c r="J38" s="106">
        <f t="shared" si="0"/>
        <v>100</v>
      </c>
      <c r="K38" s="106">
        <v>4</v>
      </c>
      <c r="L38" s="106">
        <f t="shared" si="1"/>
        <v>100</v>
      </c>
      <c r="M38" s="106">
        <v>4</v>
      </c>
      <c r="N38" s="107">
        <f t="shared" si="3"/>
        <v>100</v>
      </c>
      <c r="O38" s="107">
        <v>4</v>
      </c>
      <c r="P38" s="123"/>
      <c r="Q38" s="151"/>
      <c r="R38" s="134"/>
    </row>
    <row r="39" spans="2:18" ht="65.25" customHeight="1" x14ac:dyDescent="0.2">
      <c r="B39" s="141"/>
      <c r="C39" s="141" t="s">
        <v>61</v>
      </c>
      <c r="D39" s="3">
        <v>4.0999999999999996</v>
      </c>
      <c r="E39" s="105" t="s">
        <v>130</v>
      </c>
      <c r="F39" s="105" t="s">
        <v>131</v>
      </c>
      <c r="G39" s="105" t="s">
        <v>47</v>
      </c>
      <c r="H39" s="171">
        <v>44713</v>
      </c>
      <c r="I39" s="171">
        <v>44895</v>
      </c>
      <c r="J39" s="106">
        <f t="shared" si="0"/>
        <v>100</v>
      </c>
      <c r="K39" s="106">
        <v>4</v>
      </c>
      <c r="L39" s="106">
        <f t="shared" si="1"/>
        <v>100</v>
      </c>
      <c r="M39" s="106">
        <v>4</v>
      </c>
      <c r="N39" s="107">
        <f t="shared" si="3"/>
        <v>100</v>
      </c>
      <c r="O39" s="107">
        <v>4</v>
      </c>
      <c r="P39" s="123"/>
      <c r="Q39" s="151"/>
      <c r="R39" s="134"/>
    </row>
    <row r="40" spans="2:18" ht="65.25" customHeight="1" x14ac:dyDescent="0.2">
      <c r="B40" s="141"/>
      <c r="C40" s="141"/>
      <c r="D40" s="3">
        <v>4.2</v>
      </c>
      <c r="E40" s="105" t="s">
        <v>76</v>
      </c>
      <c r="F40" s="105" t="s">
        <v>132</v>
      </c>
      <c r="G40" s="105" t="s">
        <v>190</v>
      </c>
      <c r="H40" s="171">
        <v>44607</v>
      </c>
      <c r="I40" s="171">
        <v>44895</v>
      </c>
      <c r="J40" s="106">
        <f t="shared" si="0"/>
        <v>100</v>
      </c>
      <c r="K40" s="106">
        <v>4</v>
      </c>
      <c r="L40" s="106">
        <f t="shared" si="1"/>
        <v>100</v>
      </c>
      <c r="M40" s="106">
        <v>4</v>
      </c>
      <c r="N40" s="107">
        <f t="shared" si="3"/>
        <v>100</v>
      </c>
      <c r="O40" s="107">
        <v>4</v>
      </c>
      <c r="P40" s="123"/>
      <c r="Q40" s="151"/>
      <c r="R40" s="134"/>
    </row>
    <row r="41" spans="2:18" ht="65.25" customHeight="1" x14ac:dyDescent="0.2">
      <c r="B41" s="141"/>
      <c r="C41" s="141"/>
      <c r="D41" s="3">
        <v>4.2</v>
      </c>
      <c r="E41" s="105" t="s">
        <v>139</v>
      </c>
      <c r="F41" s="105" t="s">
        <v>133</v>
      </c>
      <c r="G41" s="105" t="s">
        <v>47</v>
      </c>
      <c r="H41" s="171">
        <v>44713</v>
      </c>
      <c r="I41" s="171">
        <v>44895</v>
      </c>
      <c r="J41" s="106">
        <f t="shared" si="0"/>
        <v>100</v>
      </c>
      <c r="K41" s="106">
        <v>4</v>
      </c>
      <c r="L41" s="106">
        <f t="shared" si="1"/>
        <v>100</v>
      </c>
      <c r="M41" s="106">
        <v>4</v>
      </c>
      <c r="N41" s="107">
        <f t="shared" si="3"/>
        <v>100</v>
      </c>
      <c r="O41" s="107">
        <v>4</v>
      </c>
      <c r="P41" s="123"/>
      <c r="Q41" s="151"/>
      <c r="R41" s="134"/>
    </row>
    <row r="42" spans="2:18" ht="65.25" customHeight="1" x14ac:dyDescent="0.2">
      <c r="B42" s="141"/>
      <c r="C42" s="141" t="s">
        <v>60</v>
      </c>
      <c r="D42" s="3">
        <v>5.0999999999999996</v>
      </c>
      <c r="E42" s="105" t="s">
        <v>58</v>
      </c>
      <c r="F42" s="105" t="s">
        <v>134</v>
      </c>
      <c r="G42" s="105" t="s">
        <v>47</v>
      </c>
      <c r="H42" s="171">
        <v>44713</v>
      </c>
      <c r="I42" s="171">
        <v>44895</v>
      </c>
      <c r="J42" s="106">
        <f t="shared" si="0"/>
        <v>100</v>
      </c>
      <c r="K42" s="106">
        <v>4</v>
      </c>
      <c r="L42" s="106">
        <f t="shared" si="1"/>
        <v>100</v>
      </c>
      <c r="M42" s="106">
        <v>4</v>
      </c>
      <c r="N42" s="107">
        <f t="shared" si="3"/>
        <v>100</v>
      </c>
      <c r="O42" s="107">
        <v>4</v>
      </c>
      <c r="P42" s="123"/>
      <c r="Q42" s="151"/>
      <c r="R42" s="134"/>
    </row>
    <row r="43" spans="2:18" ht="65.25" customHeight="1" x14ac:dyDescent="0.2">
      <c r="B43" s="141"/>
      <c r="C43" s="141"/>
      <c r="D43" s="3">
        <v>5.2</v>
      </c>
      <c r="E43" s="105" t="s">
        <v>52</v>
      </c>
      <c r="F43" s="105" t="s">
        <v>51</v>
      </c>
      <c r="G43" s="105" t="s">
        <v>73</v>
      </c>
      <c r="H43" s="171">
        <v>44713</v>
      </c>
      <c r="I43" s="171">
        <v>44865</v>
      </c>
      <c r="J43" s="106">
        <f t="shared" si="0"/>
        <v>100</v>
      </c>
      <c r="K43" s="106">
        <v>4</v>
      </c>
      <c r="L43" s="106">
        <f t="shared" si="1"/>
        <v>100</v>
      </c>
      <c r="M43" s="106">
        <v>4</v>
      </c>
      <c r="N43" s="107">
        <f t="shared" si="3"/>
        <v>100</v>
      </c>
      <c r="O43" s="107">
        <v>4</v>
      </c>
      <c r="P43" s="123"/>
      <c r="Q43" s="151"/>
      <c r="R43" s="134"/>
    </row>
    <row r="44" spans="2:18" ht="65.25" customHeight="1" x14ac:dyDescent="0.2">
      <c r="B44" s="141"/>
      <c r="C44" s="141" t="s">
        <v>238</v>
      </c>
      <c r="D44" s="3">
        <v>6.1</v>
      </c>
      <c r="E44" s="105" t="s">
        <v>77</v>
      </c>
      <c r="F44" s="105" t="s">
        <v>62</v>
      </c>
      <c r="G44" s="105" t="s">
        <v>41</v>
      </c>
      <c r="H44" s="171">
        <v>44713</v>
      </c>
      <c r="I44" s="171">
        <v>44915</v>
      </c>
      <c r="J44" s="106">
        <f t="shared" si="0"/>
        <v>100</v>
      </c>
      <c r="K44" s="106">
        <v>4</v>
      </c>
      <c r="L44" s="106">
        <f t="shared" si="1"/>
        <v>100</v>
      </c>
      <c r="M44" s="106">
        <v>4</v>
      </c>
      <c r="N44" s="107">
        <f t="shared" si="3"/>
        <v>100</v>
      </c>
      <c r="O44" s="107">
        <v>4</v>
      </c>
      <c r="P44" s="123"/>
      <c r="Q44" s="151"/>
      <c r="R44" s="134"/>
    </row>
    <row r="45" spans="2:18" ht="65.25" customHeight="1" x14ac:dyDescent="0.2">
      <c r="B45" s="141"/>
      <c r="C45" s="141"/>
      <c r="D45" s="3">
        <v>6.2</v>
      </c>
      <c r="E45" s="105" t="s">
        <v>140</v>
      </c>
      <c r="F45" s="105" t="s">
        <v>62</v>
      </c>
      <c r="G45" s="105" t="s">
        <v>20</v>
      </c>
      <c r="H45" s="171">
        <v>44835</v>
      </c>
      <c r="I45" s="171">
        <v>44926</v>
      </c>
      <c r="J45" s="106">
        <f t="shared" si="0"/>
        <v>100</v>
      </c>
      <c r="K45" s="106">
        <v>4</v>
      </c>
      <c r="L45" s="106">
        <f t="shared" si="1"/>
        <v>100</v>
      </c>
      <c r="M45" s="106">
        <v>4</v>
      </c>
      <c r="N45" s="107">
        <f t="shared" si="3"/>
        <v>100</v>
      </c>
      <c r="O45" s="107">
        <v>4</v>
      </c>
      <c r="P45" s="123"/>
      <c r="Q45" s="151"/>
      <c r="R45" s="134"/>
    </row>
    <row r="46" spans="2:18" ht="65.25" customHeight="1" x14ac:dyDescent="0.2">
      <c r="B46" s="141"/>
      <c r="C46" s="141"/>
      <c r="D46" s="3">
        <v>6.3</v>
      </c>
      <c r="E46" s="105" t="s">
        <v>141</v>
      </c>
      <c r="F46" s="105" t="s">
        <v>135</v>
      </c>
      <c r="G46" s="105" t="s">
        <v>41</v>
      </c>
      <c r="H46" s="171">
        <v>44835</v>
      </c>
      <c r="I46" s="171">
        <v>44926</v>
      </c>
      <c r="J46" s="106">
        <f t="shared" si="0"/>
        <v>100</v>
      </c>
      <c r="K46" s="106">
        <v>4</v>
      </c>
      <c r="L46" s="106">
        <f t="shared" si="1"/>
        <v>100</v>
      </c>
      <c r="M46" s="106">
        <v>4</v>
      </c>
      <c r="N46" s="107">
        <f t="shared" si="3"/>
        <v>100</v>
      </c>
      <c r="O46" s="107">
        <v>4</v>
      </c>
      <c r="P46" s="123"/>
      <c r="Q46" s="151"/>
      <c r="R46" s="134"/>
    </row>
    <row r="47" spans="2:18" ht="65.25" customHeight="1" x14ac:dyDescent="0.2">
      <c r="B47" s="141"/>
      <c r="C47" s="141"/>
      <c r="D47" s="3">
        <v>6.4</v>
      </c>
      <c r="E47" s="105" t="s">
        <v>78</v>
      </c>
      <c r="F47" s="105" t="s">
        <v>136</v>
      </c>
      <c r="G47" s="105" t="s">
        <v>41</v>
      </c>
      <c r="H47" s="171">
        <v>44905</v>
      </c>
      <c r="I47" s="171">
        <v>44226</v>
      </c>
      <c r="J47" s="106">
        <f t="shared" si="0"/>
        <v>100</v>
      </c>
      <c r="K47" s="106">
        <v>4</v>
      </c>
      <c r="L47" s="106">
        <f t="shared" si="1"/>
        <v>100</v>
      </c>
      <c r="M47" s="106">
        <v>4</v>
      </c>
      <c r="N47" s="107">
        <f t="shared" si="3"/>
        <v>100</v>
      </c>
      <c r="O47" s="107">
        <v>4</v>
      </c>
      <c r="P47" s="119"/>
    </row>
    <row r="48" spans="2:18" ht="32.25" customHeight="1" x14ac:dyDescent="0.2">
      <c r="B48" s="143"/>
      <c r="C48" s="96" t="s">
        <v>219</v>
      </c>
      <c r="D48" s="114"/>
      <c r="E48" s="114"/>
      <c r="F48" s="114"/>
      <c r="G48" s="114"/>
      <c r="H48" s="114"/>
      <c r="I48" s="114"/>
      <c r="J48" s="148">
        <f>(J29+J30+J31+J32+J33+J34+J35+J36+J37+J38+J39+J40+J41+J42+J43+J44+J45+J46+J47)/19</f>
        <v>100</v>
      </c>
      <c r="K48" s="106"/>
      <c r="L48" s="148">
        <f>(L29+L30+L31+L32+L33+L34+L35+L36+L37+L38+L39+L40+L41+L42+L43+L44+L45+L46+L47)/19</f>
        <v>100</v>
      </c>
      <c r="M48" s="106"/>
      <c r="N48" s="148">
        <f>(N29+N30+N31+N32+N33+N34+N35+N36+N37+N38+N39+N40+N41+N42+N43+N44+N45+N46+N47)/19</f>
        <v>100</v>
      </c>
      <c r="O48" s="125"/>
      <c r="P48" s="124"/>
    </row>
    <row r="49" spans="2:18" ht="92.25" customHeight="1" x14ac:dyDescent="0.2">
      <c r="B49" s="141" t="s">
        <v>225</v>
      </c>
      <c r="C49" s="117" t="s">
        <v>239</v>
      </c>
      <c r="D49" s="3" t="s">
        <v>0</v>
      </c>
      <c r="E49" s="105" t="s">
        <v>240</v>
      </c>
      <c r="F49" s="105" t="s">
        <v>79</v>
      </c>
      <c r="G49" s="105" t="s">
        <v>147</v>
      </c>
      <c r="H49" s="171">
        <v>44576</v>
      </c>
      <c r="I49" s="171" t="s">
        <v>195</v>
      </c>
      <c r="J49" s="106">
        <f t="shared" si="0"/>
        <v>100</v>
      </c>
      <c r="K49" s="106">
        <v>4</v>
      </c>
      <c r="L49" s="106">
        <f t="shared" si="0"/>
        <v>100</v>
      </c>
      <c r="M49" s="106">
        <v>4</v>
      </c>
      <c r="N49" s="106">
        <f t="shared" ref="N49:N57" si="4">IF((O49=4),100,IF(O49=3,90,IF(O49=2,80,IF(O49=1,79))))</f>
        <v>90</v>
      </c>
      <c r="O49" s="107">
        <v>3</v>
      </c>
      <c r="P49" s="119"/>
    </row>
    <row r="50" spans="2:18" ht="73.5" customHeight="1" x14ac:dyDescent="0.2">
      <c r="B50" s="141"/>
      <c r="C50" s="104" t="s">
        <v>241</v>
      </c>
      <c r="D50" s="3" t="s">
        <v>2</v>
      </c>
      <c r="E50" s="105" t="s">
        <v>179</v>
      </c>
      <c r="F50" s="105" t="s">
        <v>79</v>
      </c>
      <c r="G50" s="105" t="s">
        <v>147</v>
      </c>
      <c r="H50" s="171">
        <v>44576</v>
      </c>
      <c r="I50" s="171" t="s">
        <v>195</v>
      </c>
      <c r="J50" s="106">
        <f t="shared" si="0"/>
        <v>100</v>
      </c>
      <c r="K50" s="106">
        <v>4</v>
      </c>
      <c r="L50" s="106">
        <f t="shared" ref="L50" si="5">IF((M50=4),100,IF(M50=3,90,IF(M50=2,80,IF(M50=1,79))))</f>
        <v>100</v>
      </c>
      <c r="M50" s="106">
        <v>4</v>
      </c>
      <c r="N50" s="106">
        <f t="shared" si="4"/>
        <v>90</v>
      </c>
      <c r="O50" s="107">
        <v>3</v>
      </c>
      <c r="P50" s="119"/>
    </row>
    <row r="51" spans="2:18" ht="70.5" customHeight="1" x14ac:dyDescent="0.2">
      <c r="B51" s="141"/>
      <c r="C51" s="109"/>
      <c r="D51" s="3" t="s">
        <v>3</v>
      </c>
      <c r="E51" s="105" t="s">
        <v>148</v>
      </c>
      <c r="F51" s="105" t="s">
        <v>149</v>
      </c>
      <c r="G51" s="105" t="s">
        <v>147</v>
      </c>
      <c r="H51" s="171">
        <v>44630</v>
      </c>
      <c r="I51" s="171">
        <v>44661</v>
      </c>
      <c r="J51" s="106">
        <f t="shared" si="0"/>
        <v>100</v>
      </c>
      <c r="K51" s="106">
        <v>4</v>
      </c>
      <c r="L51" s="106">
        <f t="shared" ref="L51" si="6">IF((M51=4),100,IF(M51=3,90,IF(M51=2,80,IF(M51=1,79))))</f>
        <v>100</v>
      </c>
      <c r="M51" s="106">
        <v>4</v>
      </c>
      <c r="N51" s="106">
        <f t="shared" si="4"/>
        <v>90</v>
      </c>
      <c r="O51" s="107">
        <v>3</v>
      </c>
      <c r="P51" s="119"/>
    </row>
    <row r="52" spans="2:18" ht="51" customHeight="1" x14ac:dyDescent="0.2">
      <c r="B52" s="141"/>
      <c r="C52" s="109"/>
      <c r="D52" s="3" t="s">
        <v>18</v>
      </c>
      <c r="E52" s="105" t="s">
        <v>180</v>
      </c>
      <c r="F52" s="105" t="s">
        <v>151</v>
      </c>
      <c r="G52" s="105" t="s">
        <v>152</v>
      </c>
      <c r="H52" s="171">
        <v>44682</v>
      </c>
      <c r="I52" s="171">
        <v>44834</v>
      </c>
      <c r="J52" s="106">
        <f t="shared" si="0"/>
        <v>100</v>
      </c>
      <c r="K52" s="106">
        <v>4</v>
      </c>
      <c r="L52" s="106">
        <f t="shared" ref="L52" si="7">IF((M52=4),100,IF(M52=3,90,IF(M52=2,80,IF(M52=1,79))))</f>
        <v>90</v>
      </c>
      <c r="M52" s="106">
        <v>3</v>
      </c>
      <c r="N52" s="106">
        <f t="shared" si="4"/>
        <v>90</v>
      </c>
      <c r="O52" s="107">
        <v>3</v>
      </c>
      <c r="P52" s="119"/>
    </row>
    <row r="53" spans="2:18" ht="82.5" customHeight="1" x14ac:dyDescent="0.2">
      <c r="B53" s="141"/>
      <c r="C53" s="117" t="s">
        <v>242</v>
      </c>
      <c r="D53" s="3" t="s">
        <v>4</v>
      </c>
      <c r="E53" s="105" t="s">
        <v>91</v>
      </c>
      <c r="F53" s="105" t="s">
        <v>82</v>
      </c>
      <c r="G53" s="105" t="s">
        <v>153</v>
      </c>
      <c r="H53" s="171">
        <v>44669</v>
      </c>
      <c r="I53" s="171">
        <v>44732</v>
      </c>
      <c r="J53" s="106">
        <f t="shared" si="0"/>
        <v>100</v>
      </c>
      <c r="K53" s="106">
        <v>4</v>
      </c>
      <c r="L53" s="106">
        <f t="shared" ref="L53" si="8">IF((M53=4),100,IF(M53=3,90,IF(M53=2,80,IF(M53=1,79))))</f>
        <v>100</v>
      </c>
      <c r="M53" s="106">
        <v>4</v>
      </c>
      <c r="N53" s="106">
        <f t="shared" si="4"/>
        <v>90</v>
      </c>
      <c r="O53" s="107">
        <v>3</v>
      </c>
      <c r="P53" s="122"/>
    </row>
    <row r="54" spans="2:18" ht="41.25" customHeight="1" x14ac:dyDescent="0.2">
      <c r="B54" s="141"/>
      <c r="C54" s="104" t="s">
        <v>243</v>
      </c>
      <c r="D54" s="3" t="s">
        <v>6</v>
      </c>
      <c r="E54" s="105" t="s">
        <v>80</v>
      </c>
      <c r="F54" s="105" t="s">
        <v>137</v>
      </c>
      <c r="G54" s="105" t="s">
        <v>156</v>
      </c>
      <c r="H54" s="171">
        <v>44650</v>
      </c>
      <c r="I54" s="171">
        <v>44926</v>
      </c>
      <c r="J54" s="106">
        <f t="shared" si="0"/>
        <v>100</v>
      </c>
      <c r="K54" s="106">
        <v>4</v>
      </c>
      <c r="L54" s="106">
        <f t="shared" ref="L54" si="9">IF((M54=4),100,IF(M54=3,90,IF(M54=2,80,IF(M54=1,79))))</f>
        <v>100</v>
      </c>
      <c r="M54" s="106">
        <v>4</v>
      </c>
      <c r="N54" s="106">
        <f t="shared" si="4"/>
        <v>90</v>
      </c>
      <c r="O54" s="107">
        <v>3</v>
      </c>
      <c r="P54" s="122"/>
    </row>
    <row r="55" spans="2:18" ht="69.75" customHeight="1" x14ac:dyDescent="0.2">
      <c r="B55" s="141"/>
      <c r="C55" s="104"/>
      <c r="D55" s="3" t="s">
        <v>7</v>
      </c>
      <c r="E55" s="105" t="s">
        <v>81</v>
      </c>
      <c r="F55" s="105" t="s">
        <v>154</v>
      </c>
      <c r="G55" s="105" t="s">
        <v>147</v>
      </c>
      <c r="H55" s="171">
        <v>44612</v>
      </c>
      <c r="I55" s="171">
        <v>44711</v>
      </c>
      <c r="J55" s="106">
        <f t="shared" si="0"/>
        <v>100</v>
      </c>
      <c r="K55" s="106">
        <v>4</v>
      </c>
      <c r="L55" s="106">
        <f t="shared" ref="L55" si="10">IF((M55=4),100,IF(M55=3,90,IF(M55=2,80,IF(M55=1,79))))</f>
        <v>90</v>
      </c>
      <c r="M55" s="106">
        <v>3</v>
      </c>
      <c r="N55" s="106">
        <f t="shared" si="4"/>
        <v>90</v>
      </c>
      <c r="O55" s="107">
        <v>3</v>
      </c>
      <c r="P55" s="105"/>
    </row>
    <row r="56" spans="2:18" ht="59.25" customHeight="1" x14ac:dyDescent="0.2">
      <c r="B56" s="141"/>
      <c r="C56" s="104" t="s">
        <v>244</v>
      </c>
      <c r="D56" s="3" t="s">
        <v>9</v>
      </c>
      <c r="E56" s="105" t="s">
        <v>88</v>
      </c>
      <c r="F56" s="105" t="s">
        <v>142</v>
      </c>
      <c r="G56" s="105" t="s">
        <v>147</v>
      </c>
      <c r="H56" s="171">
        <v>44713</v>
      </c>
      <c r="I56" s="171">
        <v>44865</v>
      </c>
      <c r="J56" s="106">
        <f t="shared" si="0"/>
        <v>100</v>
      </c>
      <c r="K56" s="106">
        <v>4</v>
      </c>
      <c r="L56" s="106">
        <f t="shared" ref="L56" si="11">IF((M56=4),100,IF(M56=3,90,IF(M56=2,80,IF(M56=1,79))))</f>
        <v>90</v>
      </c>
      <c r="M56" s="106">
        <v>3</v>
      </c>
      <c r="N56" s="106">
        <f t="shared" si="4"/>
        <v>90</v>
      </c>
      <c r="O56" s="106">
        <v>3</v>
      </c>
      <c r="P56" s="126"/>
    </row>
    <row r="57" spans="2:18" ht="50.25" customHeight="1" x14ac:dyDescent="0.2">
      <c r="B57" s="141"/>
      <c r="C57" s="104"/>
      <c r="D57" s="3" t="s">
        <v>10</v>
      </c>
      <c r="E57" s="105" t="s">
        <v>89</v>
      </c>
      <c r="F57" s="105" t="s">
        <v>90</v>
      </c>
      <c r="G57" s="105" t="s">
        <v>155</v>
      </c>
      <c r="H57" s="171">
        <v>44683</v>
      </c>
      <c r="I57" s="171">
        <v>44865</v>
      </c>
      <c r="J57" s="106">
        <f t="shared" si="0"/>
        <v>100</v>
      </c>
      <c r="K57" s="106">
        <v>4</v>
      </c>
      <c r="L57" s="106">
        <f t="shared" ref="L57" si="12">IF((M57=4),100,IF(M57=3,90,IF(M57=2,80,IF(M57=1,79))))</f>
        <v>90</v>
      </c>
      <c r="M57" s="106">
        <v>3</v>
      </c>
      <c r="N57" s="106">
        <f t="shared" si="4"/>
        <v>90</v>
      </c>
      <c r="O57" s="106">
        <v>3</v>
      </c>
      <c r="P57" s="127"/>
      <c r="Q57" s="151"/>
      <c r="R57" s="134"/>
    </row>
    <row r="58" spans="2:18" ht="33" customHeight="1" x14ac:dyDescent="0.25">
      <c r="C58" s="96" t="s">
        <v>219</v>
      </c>
      <c r="D58" s="97"/>
      <c r="E58" s="97"/>
      <c r="F58" s="97"/>
      <c r="G58" s="97"/>
      <c r="H58" s="97"/>
      <c r="I58" s="97"/>
      <c r="J58" s="148">
        <f>(J49+J50+J51+J52+J53+J54+J55+J56+J57)/9</f>
        <v>100</v>
      </c>
      <c r="K58" s="106"/>
      <c r="L58" s="148">
        <f>(L49+L50+L51+L52+L53+L54+L55+L56+L57)/9</f>
        <v>95.555555555555557</v>
      </c>
      <c r="M58" s="106"/>
      <c r="N58" s="148">
        <f>(N49+N50+N51+N52+N53+N54+N55+N56+N57)/9</f>
        <v>90</v>
      </c>
      <c r="O58" s="116"/>
      <c r="P58" s="128"/>
      <c r="Q58" s="151"/>
      <c r="R58" s="152"/>
    </row>
    <row r="59" spans="2:18" ht="85.5" customHeight="1" x14ac:dyDescent="0.2">
      <c r="B59" s="141" t="s">
        <v>226</v>
      </c>
      <c r="C59" s="104" t="s">
        <v>108</v>
      </c>
      <c r="D59" s="3" t="s">
        <v>0</v>
      </c>
      <c r="E59" s="105" t="s">
        <v>157</v>
      </c>
      <c r="F59" s="105" t="s">
        <v>107</v>
      </c>
      <c r="G59" s="105" t="s">
        <v>158</v>
      </c>
      <c r="H59" s="171">
        <v>44576</v>
      </c>
      <c r="I59" s="171">
        <v>44926</v>
      </c>
      <c r="J59" s="106">
        <f t="shared" ref="J59:N66" si="13">IF((K59=4),100,IF(K59=3,90,IF(K59=2,80,IF(K59=1,79))))</f>
        <v>100</v>
      </c>
      <c r="K59" s="106">
        <v>4</v>
      </c>
      <c r="L59" s="106">
        <f t="shared" si="13"/>
        <v>100</v>
      </c>
      <c r="M59" s="106">
        <v>4</v>
      </c>
      <c r="N59" s="106">
        <f t="shared" si="13"/>
        <v>90</v>
      </c>
      <c r="O59" s="107">
        <v>3</v>
      </c>
      <c r="P59" s="105"/>
      <c r="Q59" s="151"/>
      <c r="R59" s="152"/>
    </row>
    <row r="60" spans="2:18" ht="73.5" customHeight="1" x14ac:dyDescent="0.2">
      <c r="B60" s="141"/>
      <c r="C60" s="109"/>
      <c r="D60" s="3" t="s">
        <v>1</v>
      </c>
      <c r="E60" s="105" t="s">
        <v>159</v>
      </c>
      <c r="F60" s="105" t="s">
        <v>100</v>
      </c>
      <c r="G60" s="105" t="s">
        <v>103</v>
      </c>
      <c r="H60" s="171">
        <v>44576</v>
      </c>
      <c r="I60" s="171">
        <v>44926</v>
      </c>
      <c r="J60" s="106">
        <f t="shared" ref="J60" si="14">IF((K60=4),100,IF(K60=3,90,IF(K60=2,80,IF(K60=1,79))))</f>
        <v>100</v>
      </c>
      <c r="K60" s="106">
        <v>4</v>
      </c>
      <c r="L60" s="106">
        <f t="shared" si="13"/>
        <v>100</v>
      </c>
      <c r="M60" s="106">
        <v>4</v>
      </c>
      <c r="N60" s="106">
        <f t="shared" ref="N60" si="15">IF((O60=4),100,IF(O60=3,90,IF(O60=2,80,IF(O60=1,79))))</f>
        <v>90</v>
      </c>
      <c r="O60" s="107">
        <v>3</v>
      </c>
      <c r="P60" s="105"/>
      <c r="Q60" s="151"/>
      <c r="R60" s="134"/>
    </row>
    <row r="61" spans="2:18" ht="60.75" customHeight="1" x14ac:dyDescent="0.2">
      <c r="B61" s="141"/>
      <c r="C61" s="117" t="s">
        <v>109</v>
      </c>
      <c r="D61" s="3" t="s">
        <v>2</v>
      </c>
      <c r="E61" s="105" t="s">
        <v>104</v>
      </c>
      <c r="F61" s="105" t="s">
        <v>105</v>
      </c>
      <c r="G61" s="105" t="s">
        <v>160</v>
      </c>
      <c r="H61" s="171">
        <v>44612</v>
      </c>
      <c r="I61" s="171">
        <v>44926</v>
      </c>
      <c r="J61" s="106">
        <f t="shared" ref="J61" si="16">IF((K61=4),100,IF(K61=3,90,IF(K61=2,80,IF(K61=1,79))))</f>
        <v>100</v>
      </c>
      <c r="K61" s="106">
        <v>4</v>
      </c>
      <c r="L61" s="106">
        <f t="shared" si="13"/>
        <v>100</v>
      </c>
      <c r="M61" s="106">
        <v>4</v>
      </c>
      <c r="N61" s="106">
        <f t="shared" ref="N61" si="17">IF((O61=4),100,IF(O61=3,90,IF(O61=2,80,IF(O61=1,79))))</f>
        <v>90</v>
      </c>
      <c r="O61" s="107">
        <v>3</v>
      </c>
      <c r="P61" s="122"/>
      <c r="Q61" s="151"/>
      <c r="R61" s="134"/>
    </row>
    <row r="62" spans="2:18" ht="58.5" customHeight="1" x14ac:dyDescent="0.2">
      <c r="B62" s="141"/>
      <c r="C62" s="104" t="s">
        <v>246</v>
      </c>
      <c r="D62" s="3" t="s">
        <v>4</v>
      </c>
      <c r="E62" s="105" t="s">
        <v>92</v>
      </c>
      <c r="F62" s="105" t="s">
        <v>93</v>
      </c>
      <c r="G62" s="105" t="s">
        <v>161</v>
      </c>
      <c r="H62" s="171">
        <v>44635</v>
      </c>
      <c r="I62" s="171">
        <v>44926</v>
      </c>
      <c r="J62" s="106">
        <f t="shared" ref="J62" si="18">IF((K62=4),100,IF(K62=3,90,IF(K62=2,80,IF(K62=1,79))))</f>
        <v>100</v>
      </c>
      <c r="K62" s="106">
        <v>4</v>
      </c>
      <c r="L62" s="106">
        <f t="shared" si="13"/>
        <v>100</v>
      </c>
      <c r="M62" s="106">
        <v>4</v>
      </c>
      <c r="N62" s="106">
        <f t="shared" ref="N62" si="19">IF((O62=4),100,IF(O62=3,90,IF(O62=2,80,IF(O62=1,79))))</f>
        <v>90</v>
      </c>
      <c r="O62" s="107">
        <v>3</v>
      </c>
      <c r="P62" s="119"/>
      <c r="Q62" s="151"/>
      <c r="R62" s="134"/>
    </row>
    <row r="63" spans="2:18" ht="58.5" customHeight="1" x14ac:dyDescent="0.2">
      <c r="B63" s="141"/>
      <c r="C63" s="104"/>
      <c r="D63" s="3" t="s">
        <v>5</v>
      </c>
      <c r="E63" s="105" t="s">
        <v>94</v>
      </c>
      <c r="F63" s="105" t="s">
        <v>95</v>
      </c>
      <c r="G63" s="105" t="s">
        <v>161</v>
      </c>
      <c r="H63" s="171">
        <v>44742</v>
      </c>
      <c r="I63" s="171">
        <v>44926</v>
      </c>
      <c r="J63" s="106">
        <f t="shared" ref="J63" si="20">IF((K63=4),100,IF(K63=3,90,IF(K63=2,80,IF(K63=1,79))))</f>
        <v>100</v>
      </c>
      <c r="K63" s="106">
        <v>4</v>
      </c>
      <c r="L63" s="106">
        <f t="shared" si="13"/>
        <v>100</v>
      </c>
      <c r="M63" s="106">
        <v>4</v>
      </c>
      <c r="N63" s="106">
        <f t="shared" ref="N63" si="21">IF((O63=4),100,IF(O63=3,90,IF(O63=2,80,IF(O63=1,79))))</f>
        <v>90</v>
      </c>
      <c r="O63" s="107">
        <v>3</v>
      </c>
      <c r="P63" s="119"/>
      <c r="Q63" s="151"/>
      <c r="R63" s="134"/>
    </row>
    <row r="64" spans="2:18" ht="58.5" customHeight="1" x14ac:dyDescent="0.2">
      <c r="B64" s="141"/>
      <c r="C64" s="104"/>
      <c r="D64" s="3" t="s">
        <v>63</v>
      </c>
      <c r="E64" s="105" t="s">
        <v>96</v>
      </c>
      <c r="F64" s="105" t="s">
        <v>97</v>
      </c>
      <c r="G64" s="105" t="s">
        <v>160</v>
      </c>
      <c r="H64" s="171">
        <v>44742</v>
      </c>
      <c r="I64" s="171">
        <v>44926</v>
      </c>
      <c r="J64" s="106">
        <f t="shared" ref="J64" si="22">IF((K64=4),100,IF(K64=3,90,IF(K64=2,80,IF(K64=1,79))))</f>
        <v>100</v>
      </c>
      <c r="K64" s="106">
        <v>4</v>
      </c>
      <c r="L64" s="106">
        <f t="shared" si="13"/>
        <v>100</v>
      </c>
      <c r="M64" s="106">
        <v>4</v>
      </c>
      <c r="N64" s="106">
        <f t="shared" ref="N64" si="23">IF((O64=4),100,IF(O64=3,90,IF(O64=2,80,IF(O64=1,79))))</f>
        <v>90</v>
      </c>
      <c r="O64" s="107">
        <v>3</v>
      </c>
      <c r="P64" s="119"/>
      <c r="Q64" s="151"/>
      <c r="R64" s="134"/>
    </row>
    <row r="65" spans="2:18" ht="58.5" customHeight="1" x14ac:dyDescent="0.2">
      <c r="B65" s="141"/>
      <c r="C65" s="109"/>
      <c r="D65" s="3" t="s">
        <v>64</v>
      </c>
      <c r="E65" s="105" t="s">
        <v>99</v>
      </c>
      <c r="F65" s="105" t="s">
        <v>98</v>
      </c>
      <c r="G65" s="105" t="s">
        <v>161</v>
      </c>
      <c r="H65" s="171">
        <v>44742</v>
      </c>
      <c r="I65" s="171">
        <v>44926</v>
      </c>
      <c r="J65" s="106">
        <f t="shared" ref="J65" si="24">IF((K65=4),100,IF(K65=3,90,IF(K65=2,80,IF(K65=1,79))))</f>
        <v>100</v>
      </c>
      <c r="K65" s="106">
        <v>4</v>
      </c>
      <c r="L65" s="106">
        <f t="shared" si="13"/>
        <v>100</v>
      </c>
      <c r="M65" s="106">
        <v>4</v>
      </c>
      <c r="N65" s="106">
        <f t="shared" ref="N65" si="25">IF((O65=4),100,IF(O65=3,90,IF(O65=2,80,IF(O65=1,79))))</f>
        <v>90</v>
      </c>
      <c r="O65" s="107">
        <v>3</v>
      </c>
      <c r="P65" s="119"/>
      <c r="Q65" s="153"/>
      <c r="R65" s="152"/>
    </row>
    <row r="66" spans="2:18" ht="78.75" customHeight="1" x14ac:dyDescent="0.2">
      <c r="B66" s="141"/>
      <c r="C66" s="117" t="s">
        <v>247</v>
      </c>
      <c r="D66" s="3">
        <v>4.0999999999999996</v>
      </c>
      <c r="E66" s="105" t="s">
        <v>101</v>
      </c>
      <c r="F66" s="105" t="s">
        <v>102</v>
      </c>
      <c r="G66" s="105" t="s">
        <v>20</v>
      </c>
      <c r="H66" s="171">
        <v>44563</v>
      </c>
      <c r="I66" s="171">
        <v>44926</v>
      </c>
      <c r="J66" s="106">
        <f t="shared" ref="J66:L74" si="26">IF((K66=4),100,IF(K66=3,90,IF(K66=2,80,IF(K66=1,79))))</f>
        <v>100</v>
      </c>
      <c r="K66" s="106">
        <v>4</v>
      </c>
      <c r="L66" s="106">
        <f t="shared" si="13"/>
        <v>100</v>
      </c>
      <c r="M66" s="106">
        <v>4</v>
      </c>
      <c r="N66" s="106">
        <f t="shared" ref="N66" si="27">IF((O66=4),100,IF(O66=3,90,IF(O66=2,80,IF(O66=1,79))))</f>
        <v>90</v>
      </c>
      <c r="O66" s="107">
        <v>3</v>
      </c>
      <c r="P66" s="105"/>
      <c r="Q66" s="151"/>
      <c r="R66" s="134"/>
    </row>
    <row r="67" spans="2:18" ht="28.5" customHeight="1" x14ac:dyDescent="0.25">
      <c r="B67" s="145"/>
      <c r="C67" s="129" t="s">
        <v>219</v>
      </c>
      <c r="D67" s="130"/>
      <c r="E67" s="130"/>
      <c r="F67" s="130"/>
      <c r="G67" s="130"/>
      <c r="H67" s="130"/>
      <c r="I67" s="130"/>
      <c r="J67" s="148">
        <f>(J59+J60+J61+J62+J63+J64+J65+J66)/8</f>
        <v>100</v>
      </c>
      <c r="K67" s="106"/>
      <c r="L67" s="148">
        <f>(L59+L60+L61+L62+L63+L64+L65+L66)/8</f>
        <v>100</v>
      </c>
      <c r="M67" s="106"/>
      <c r="N67" s="148">
        <f>(N59+N60+N61+N62+N63+N64+N65+N66)/8</f>
        <v>90</v>
      </c>
      <c r="O67" s="116"/>
      <c r="P67" s="128"/>
      <c r="Q67" s="151"/>
    </row>
    <row r="68" spans="2:18" ht="55.5" customHeight="1" x14ac:dyDescent="0.2">
      <c r="B68" s="141" t="s">
        <v>227</v>
      </c>
      <c r="C68" s="138" t="s">
        <v>162</v>
      </c>
      <c r="D68" s="3" t="s">
        <v>0</v>
      </c>
      <c r="E68" s="105" t="s">
        <v>197</v>
      </c>
      <c r="F68" s="105" t="s">
        <v>83</v>
      </c>
      <c r="G68" s="105" t="s">
        <v>175</v>
      </c>
      <c r="H68" s="171">
        <v>44594</v>
      </c>
      <c r="I68" s="171">
        <v>44895</v>
      </c>
      <c r="J68" s="106">
        <f t="shared" si="26"/>
        <v>90</v>
      </c>
      <c r="K68" s="106">
        <v>3</v>
      </c>
      <c r="L68" s="106">
        <f t="shared" si="26"/>
        <v>90</v>
      </c>
      <c r="M68" s="106">
        <v>3</v>
      </c>
      <c r="N68" s="106">
        <f t="shared" ref="N68" si="28">IF((O68=4),100,IF(O68=3,90,IF(O68=2,80,IF(O68=1,79))))</f>
        <v>100</v>
      </c>
      <c r="O68" s="107">
        <v>4</v>
      </c>
      <c r="P68" s="119"/>
      <c r="Q68" s="151"/>
      <c r="R68" s="134"/>
    </row>
    <row r="69" spans="2:18" ht="54" customHeight="1" x14ac:dyDescent="0.2">
      <c r="B69" s="141"/>
      <c r="C69" s="140"/>
      <c r="D69" s="28">
        <v>1.2</v>
      </c>
      <c r="E69" s="105" t="s">
        <v>176</v>
      </c>
      <c r="F69" s="105" t="s">
        <v>177</v>
      </c>
      <c r="G69" s="105" t="s">
        <v>178</v>
      </c>
      <c r="H69" s="171">
        <v>44602</v>
      </c>
      <c r="I69" s="171">
        <v>44650</v>
      </c>
      <c r="J69" s="106">
        <f t="shared" si="26"/>
        <v>90</v>
      </c>
      <c r="K69" s="106">
        <v>3</v>
      </c>
      <c r="L69" s="106">
        <f t="shared" si="26"/>
        <v>90</v>
      </c>
      <c r="M69" s="106">
        <v>3</v>
      </c>
      <c r="N69" s="106">
        <f t="shared" ref="N69" si="29">IF((O69=4),100,IF(O69=3,90,IF(O69=2,80,IF(O69=1,79))))</f>
        <v>100</v>
      </c>
      <c r="O69" s="107">
        <v>4</v>
      </c>
      <c r="P69" s="119"/>
      <c r="Q69" s="151"/>
      <c r="R69" s="134"/>
    </row>
    <row r="70" spans="2:18" ht="67.5" customHeight="1" x14ac:dyDescent="0.2">
      <c r="B70" s="141"/>
      <c r="C70" s="131" t="s">
        <v>163</v>
      </c>
      <c r="D70" s="28" t="s">
        <v>2</v>
      </c>
      <c r="E70" s="105" t="s">
        <v>164</v>
      </c>
      <c r="F70" s="105" t="s">
        <v>165</v>
      </c>
      <c r="G70" s="105" t="s">
        <v>166</v>
      </c>
      <c r="H70" s="171">
        <v>44652</v>
      </c>
      <c r="I70" s="171">
        <v>44681</v>
      </c>
      <c r="J70" s="106">
        <f t="shared" si="26"/>
        <v>90</v>
      </c>
      <c r="K70" s="106">
        <v>3</v>
      </c>
      <c r="L70" s="106">
        <f t="shared" si="26"/>
        <v>90</v>
      </c>
      <c r="M70" s="106">
        <v>3</v>
      </c>
      <c r="N70" s="106">
        <f t="shared" ref="N70" si="30">IF((O70=4),100,IF(O70=3,90,IF(O70=2,80,IF(O70=1,79))))</f>
        <v>100</v>
      </c>
      <c r="O70" s="107">
        <v>4</v>
      </c>
      <c r="P70" s="119"/>
      <c r="Q70" s="151"/>
      <c r="R70" s="134"/>
    </row>
    <row r="71" spans="2:18" ht="52.5" customHeight="1" x14ac:dyDescent="0.2">
      <c r="B71" s="141"/>
      <c r="C71" s="138" t="s">
        <v>167</v>
      </c>
      <c r="D71" s="3" t="s">
        <v>4</v>
      </c>
      <c r="E71" s="105" t="s">
        <v>168</v>
      </c>
      <c r="F71" s="105" t="s">
        <v>173</v>
      </c>
      <c r="G71" s="105" t="s">
        <v>41</v>
      </c>
      <c r="H71" s="171">
        <v>44742</v>
      </c>
      <c r="I71" s="171">
        <v>44804</v>
      </c>
      <c r="J71" s="106">
        <f t="shared" si="26"/>
        <v>90</v>
      </c>
      <c r="K71" s="106">
        <v>3</v>
      </c>
      <c r="L71" s="106">
        <f t="shared" si="26"/>
        <v>90</v>
      </c>
      <c r="M71" s="106">
        <v>3</v>
      </c>
      <c r="N71" s="106">
        <f t="shared" ref="N71" si="31">IF((O71=4),100,IF(O71=3,90,IF(O71=2,80,IF(O71=1,79))))</f>
        <v>100</v>
      </c>
      <c r="O71" s="107">
        <v>4</v>
      </c>
      <c r="P71" s="119"/>
      <c r="Q71" s="151"/>
      <c r="R71" s="134"/>
    </row>
    <row r="72" spans="2:18" ht="81.75" customHeight="1" x14ac:dyDescent="0.2">
      <c r="B72" s="141"/>
      <c r="C72" s="139"/>
      <c r="D72" s="3" t="s">
        <v>5</v>
      </c>
      <c r="E72" s="105" t="s">
        <v>196</v>
      </c>
      <c r="F72" s="105" t="s">
        <v>174</v>
      </c>
      <c r="G72" s="105" t="s">
        <v>41</v>
      </c>
      <c r="H72" s="171">
        <v>44742</v>
      </c>
      <c r="I72" s="171">
        <v>44772</v>
      </c>
      <c r="J72" s="106">
        <f t="shared" si="26"/>
        <v>90</v>
      </c>
      <c r="K72" s="106">
        <v>3</v>
      </c>
      <c r="L72" s="106">
        <f t="shared" si="26"/>
        <v>90</v>
      </c>
      <c r="M72" s="106">
        <v>3</v>
      </c>
      <c r="N72" s="106">
        <f t="shared" ref="N72" si="32">IF((O72=4),100,IF(O72=3,90,IF(O72=2,80,IF(O72=1,79))))</f>
        <v>100</v>
      </c>
      <c r="O72" s="107">
        <v>4</v>
      </c>
      <c r="P72" s="119"/>
      <c r="Q72" s="151"/>
      <c r="R72" s="134"/>
    </row>
    <row r="73" spans="2:18" ht="82.5" customHeight="1" x14ac:dyDescent="0.2">
      <c r="B73" s="141"/>
      <c r="C73" s="139"/>
      <c r="D73" s="3">
        <v>3.3</v>
      </c>
      <c r="E73" s="105" t="s">
        <v>169</v>
      </c>
      <c r="F73" s="105" t="s">
        <v>191</v>
      </c>
      <c r="G73" s="105" t="s">
        <v>172</v>
      </c>
      <c r="H73" s="171">
        <v>44621</v>
      </c>
      <c r="I73" s="171">
        <v>44925</v>
      </c>
      <c r="J73" s="106">
        <f t="shared" si="26"/>
        <v>90</v>
      </c>
      <c r="K73" s="106">
        <v>3</v>
      </c>
      <c r="L73" s="106">
        <f t="shared" si="26"/>
        <v>90</v>
      </c>
      <c r="M73" s="106">
        <v>3</v>
      </c>
      <c r="N73" s="106">
        <f t="shared" ref="N73" si="33">IF((O73=4),100,IF(O73=3,90,IF(O73=2,80,IF(O73=1,79))))</f>
        <v>100</v>
      </c>
      <c r="O73" s="107">
        <v>4</v>
      </c>
      <c r="P73" s="119"/>
      <c r="Q73" s="151"/>
      <c r="R73" s="134"/>
    </row>
    <row r="74" spans="2:18" ht="73.5" customHeight="1" x14ac:dyDescent="0.2">
      <c r="B74" s="141"/>
      <c r="C74" s="140"/>
      <c r="D74" s="3">
        <v>3.4</v>
      </c>
      <c r="E74" s="105" t="s">
        <v>171</v>
      </c>
      <c r="F74" s="105" t="s">
        <v>170</v>
      </c>
      <c r="G74" s="105" t="s">
        <v>158</v>
      </c>
      <c r="H74" s="171">
        <v>44691</v>
      </c>
      <c r="I74" s="171">
        <v>44905</v>
      </c>
      <c r="J74" s="106">
        <f t="shared" si="26"/>
        <v>90</v>
      </c>
      <c r="K74" s="106">
        <v>3</v>
      </c>
      <c r="L74" s="106">
        <f t="shared" si="26"/>
        <v>90</v>
      </c>
      <c r="M74" s="106">
        <v>3</v>
      </c>
      <c r="N74" s="106">
        <f t="shared" ref="N74" si="34">IF((O74=4),100,IF(O74=3,90,IF(O74=2,80,IF(O74=1,79))))</f>
        <v>100</v>
      </c>
      <c r="O74" s="107">
        <v>4</v>
      </c>
      <c r="P74" s="119"/>
      <c r="Q74" s="151"/>
      <c r="R74" s="134"/>
    </row>
    <row r="75" spans="2:18" ht="28.5" customHeight="1" x14ac:dyDescent="0.2">
      <c r="B75" s="145"/>
      <c r="C75" s="132" t="s">
        <v>219</v>
      </c>
      <c r="D75" s="133"/>
      <c r="E75" s="133"/>
      <c r="F75" s="133"/>
      <c r="G75" s="133"/>
      <c r="H75" s="133"/>
      <c r="I75" s="133"/>
      <c r="J75" s="148">
        <f>(J68+J69+J70+J71+J72+J73+J74)/7</f>
        <v>90</v>
      </c>
      <c r="K75" s="106"/>
      <c r="L75" s="148">
        <f>(L68+L69+L70+L71+L72+L73+L74)/7</f>
        <v>90</v>
      </c>
      <c r="M75" s="106"/>
      <c r="N75" s="148">
        <f>(N68+N69+N70+N71+N72+N73+N74)/7</f>
        <v>100</v>
      </c>
      <c r="O75" s="106"/>
      <c r="P75" s="122"/>
    </row>
    <row r="76" spans="2:18" x14ac:dyDescent="0.25">
      <c r="P76" s="122"/>
    </row>
    <row r="77" spans="2:18" s="154" customFormat="1" ht="20.25" x14ac:dyDescent="0.3">
      <c r="B77" s="146" t="s">
        <v>228</v>
      </c>
      <c r="C77" s="135" t="s">
        <v>220</v>
      </c>
      <c r="D77" s="135"/>
      <c r="E77" s="135"/>
      <c r="F77" s="135"/>
      <c r="G77" s="135"/>
      <c r="H77" s="135"/>
      <c r="I77" s="135"/>
      <c r="J77" s="136">
        <f>(J20+J28+J48+J58+J67+J75)*100/600</f>
        <v>96.229166666666671</v>
      </c>
      <c r="K77" s="136"/>
      <c r="L77" s="136">
        <f>(L20+L28+L48+L58+L67+L75)*100/600</f>
        <v>80.925925925925924</v>
      </c>
      <c r="M77" s="136"/>
      <c r="N77" s="136">
        <f>(N20+N28+N48+N58+N67+N75)*100/600</f>
        <v>78.333333333333329</v>
      </c>
      <c r="O77" s="136"/>
      <c r="P77" s="164">
        <f>(J77+L77+N77)/3</f>
        <v>85.162808641975303</v>
      </c>
    </row>
    <row r="83" spans="5:8" x14ac:dyDescent="0.25">
      <c r="E83" s="158" t="s">
        <v>248</v>
      </c>
      <c r="F83" s="122" t="s">
        <v>252</v>
      </c>
      <c r="G83" s="106" t="s">
        <v>249</v>
      </c>
      <c r="H83" s="165"/>
    </row>
    <row r="84" spans="5:8" x14ac:dyDescent="0.25">
      <c r="E84" s="158"/>
      <c r="F84" s="122" t="s">
        <v>253</v>
      </c>
      <c r="G84" s="106" t="s">
        <v>250</v>
      </c>
      <c r="H84" s="165"/>
    </row>
    <row r="85" spans="5:8" x14ac:dyDescent="0.25">
      <c r="E85" s="158"/>
      <c r="F85" s="122" t="s">
        <v>254</v>
      </c>
      <c r="G85" s="106" t="s">
        <v>251</v>
      </c>
      <c r="H85" s="165"/>
    </row>
    <row r="88" spans="5:8" ht="16.5" customHeight="1" x14ac:dyDescent="0.25">
      <c r="E88" s="158" t="s">
        <v>255</v>
      </c>
      <c r="F88" s="106">
        <v>1</v>
      </c>
      <c r="G88" s="125" t="s">
        <v>256</v>
      </c>
      <c r="H88" s="166"/>
    </row>
    <row r="89" spans="5:8" x14ac:dyDescent="0.25">
      <c r="E89" s="158"/>
      <c r="F89" s="160">
        <v>2</v>
      </c>
      <c r="G89" s="161">
        <v>0.8</v>
      </c>
      <c r="H89" s="167"/>
    </row>
    <row r="90" spans="5:8" x14ac:dyDescent="0.25">
      <c r="E90" s="158"/>
      <c r="F90" s="160">
        <v>3</v>
      </c>
      <c r="G90" s="161">
        <v>0.9</v>
      </c>
      <c r="H90" s="167"/>
    </row>
    <row r="91" spans="5:8" x14ac:dyDescent="0.25">
      <c r="E91" s="158"/>
      <c r="F91" s="160">
        <v>4</v>
      </c>
      <c r="G91" s="161">
        <v>1</v>
      </c>
      <c r="H91" s="167"/>
    </row>
    <row r="92" spans="5:8" x14ac:dyDescent="0.25">
      <c r="F92" s="159"/>
    </row>
    <row r="93" spans="5:8" x14ac:dyDescent="0.25">
      <c r="F93" s="159"/>
    </row>
  </sheetData>
  <mergeCells count="46">
    <mergeCell ref="N11:O11"/>
    <mergeCell ref="C21:C27"/>
    <mergeCell ref="J10:P10"/>
    <mergeCell ref="C68:C69"/>
    <mergeCell ref="C71:C74"/>
    <mergeCell ref="E83:E85"/>
    <mergeCell ref="E88:E91"/>
    <mergeCell ref="J11:K11"/>
    <mergeCell ref="L11:M11"/>
    <mergeCell ref="C67:I67"/>
    <mergeCell ref="B68:B74"/>
    <mergeCell ref="C75:I75"/>
    <mergeCell ref="C77:I77"/>
    <mergeCell ref="C18:C19"/>
    <mergeCell ref="C29:C30"/>
    <mergeCell ref="C31:C33"/>
    <mergeCell ref="C34:C38"/>
    <mergeCell ref="C39:C41"/>
    <mergeCell ref="C56:C57"/>
    <mergeCell ref="P56:P57"/>
    <mergeCell ref="C58:I58"/>
    <mergeCell ref="B59:B66"/>
    <mergeCell ref="C59:C60"/>
    <mergeCell ref="C62:C65"/>
    <mergeCell ref="B21:B27"/>
    <mergeCell ref="C28:I28"/>
    <mergeCell ref="B29:B47"/>
    <mergeCell ref="C42:C43"/>
    <mergeCell ref="C44:C47"/>
    <mergeCell ref="P12:P13"/>
    <mergeCell ref="C14:C15"/>
    <mergeCell ref="B1:P1"/>
    <mergeCell ref="B3:P3"/>
    <mergeCell ref="B5:P5"/>
    <mergeCell ref="B6:P8"/>
    <mergeCell ref="C9:P9"/>
    <mergeCell ref="B10:B11"/>
    <mergeCell ref="C10:I10"/>
    <mergeCell ref="D11:E11"/>
    <mergeCell ref="B49:B57"/>
    <mergeCell ref="C50:C52"/>
    <mergeCell ref="C54:C55"/>
    <mergeCell ref="C48:I48"/>
    <mergeCell ref="B12:B19"/>
    <mergeCell ref="C12:C13"/>
    <mergeCell ref="C20:I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16"/>
  <sheetViews>
    <sheetView zoomScale="50" zoomScaleNormal="50" workbookViewId="0">
      <selection activeCell="G13" sqref="G13:H14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2.625" style="1" customWidth="1"/>
    <col min="12" max="14" width="54.25" style="1" customWidth="1"/>
    <col min="15" max="16384" width="32.5" style="1"/>
  </cols>
  <sheetData>
    <row r="1" spans="2:14" ht="96" customHeight="1" x14ac:dyDescent="0.25">
      <c r="B1" s="41"/>
      <c r="C1" s="41"/>
      <c r="D1" s="42" t="s">
        <v>192</v>
      </c>
      <c r="E1" s="43"/>
      <c r="F1" s="43"/>
      <c r="G1" s="43"/>
      <c r="H1" s="44"/>
    </row>
    <row r="2" spans="2:14" ht="18.75" thickBot="1" x14ac:dyDescent="0.3">
      <c r="B2" s="8"/>
      <c r="C2" s="8"/>
      <c r="D2" s="8"/>
      <c r="E2" s="8"/>
      <c r="F2" s="8"/>
      <c r="G2" s="8"/>
      <c r="H2" s="8"/>
    </row>
    <row r="3" spans="2:14" ht="105" customHeight="1" thickBot="1" x14ac:dyDescent="0.3">
      <c r="B3" s="45" t="s">
        <v>29</v>
      </c>
      <c r="C3" s="45"/>
      <c r="D3" s="45"/>
      <c r="E3" s="45"/>
      <c r="F3" s="45"/>
      <c r="G3" s="45"/>
      <c r="H3" s="45"/>
      <c r="I3" s="50"/>
      <c r="J3" s="51"/>
    </row>
    <row r="4" spans="2:14" ht="59.25" customHeight="1" x14ac:dyDescent="0.25">
      <c r="B4" s="17" t="s">
        <v>87</v>
      </c>
      <c r="C4" s="38" t="s">
        <v>106</v>
      </c>
      <c r="D4" s="39"/>
      <c r="E4" s="39"/>
      <c r="F4" s="39"/>
      <c r="G4" s="39"/>
      <c r="H4" s="40"/>
      <c r="I4" s="7"/>
      <c r="J4" s="7"/>
    </row>
    <row r="5" spans="2:14" ht="26.25" customHeight="1" x14ac:dyDescent="0.25">
      <c r="B5" s="53" t="s">
        <v>11</v>
      </c>
      <c r="C5" s="54" t="s">
        <v>12</v>
      </c>
      <c r="D5" s="55"/>
      <c r="E5" s="53" t="s">
        <v>14</v>
      </c>
      <c r="F5" s="56" t="s">
        <v>15</v>
      </c>
      <c r="G5" s="57" t="s">
        <v>24</v>
      </c>
      <c r="H5" s="57"/>
      <c r="I5" s="7"/>
      <c r="J5" s="7"/>
      <c r="L5" s="36" t="s">
        <v>84</v>
      </c>
      <c r="M5" s="36" t="s">
        <v>85</v>
      </c>
      <c r="N5" s="36" t="s">
        <v>86</v>
      </c>
    </row>
    <row r="6" spans="2:14" ht="26.25" customHeight="1" x14ac:dyDescent="0.25">
      <c r="B6" s="58"/>
      <c r="C6" s="59"/>
      <c r="D6" s="60"/>
      <c r="E6" s="58"/>
      <c r="F6" s="61"/>
      <c r="G6" s="62" t="s">
        <v>25</v>
      </c>
      <c r="H6" s="63" t="s">
        <v>26</v>
      </c>
      <c r="L6" s="37"/>
      <c r="M6" s="37"/>
      <c r="N6" s="37"/>
    </row>
    <row r="7" spans="2:14" ht="84.75" customHeight="1" x14ac:dyDescent="0.25">
      <c r="B7" s="64" t="s">
        <v>21</v>
      </c>
      <c r="C7" s="3" t="s">
        <v>0</v>
      </c>
      <c r="D7" s="95" t="s">
        <v>143</v>
      </c>
      <c r="E7" s="95" t="s">
        <v>198</v>
      </c>
      <c r="F7" s="6" t="s">
        <v>41</v>
      </c>
      <c r="G7" s="9">
        <v>44563</v>
      </c>
      <c r="H7" s="16">
        <v>44681</v>
      </c>
      <c r="I7" s="21"/>
      <c r="J7" s="21"/>
      <c r="K7" s="21"/>
      <c r="L7" s="6"/>
      <c r="M7" s="6"/>
      <c r="N7" s="6"/>
    </row>
    <row r="8" spans="2:14" ht="84.75" customHeight="1" x14ac:dyDescent="0.25">
      <c r="B8" s="65"/>
      <c r="C8" s="3" t="s">
        <v>1</v>
      </c>
      <c r="D8" s="95" t="s">
        <v>200</v>
      </c>
      <c r="E8" s="95" t="s">
        <v>199</v>
      </c>
      <c r="F8" s="6" t="s">
        <v>41</v>
      </c>
      <c r="G8" s="9">
        <v>44563</v>
      </c>
      <c r="H8" s="16">
        <v>44681</v>
      </c>
      <c r="I8" s="21"/>
      <c r="J8" s="21"/>
      <c r="K8" s="21"/>
      <c r="L8" s="6"/>
      <c r="M8" s="6"/>
      <c r="N8" s="6"/>
    </row>
    <row r="9" spans="2:14" ht="122.25" customHeight="1" x14ac:dyDescent="0.25">
      <c r="B9" s="64" t="s">
        <v>22</v>
      </c>
      <c r="C9" s="3" t="s">
        <v>2</v>
      </c>
      <c r="D9" s="95" t="s">
        <v>201</v>
      </c>
      <c r="E9" s="95" t="s">
        <v>19</v>
      </c>
      <c r="F9" s="6" t="s">
        <v>41</v>
      </c>
      <c r="G9" s="9">
        <v>44563</v>
      </c>
      <c r="H9" s="11">
        <v>44592</v>
      </c>
      <c r="I9" s="21"/>
      <c r="J9" s="21"/>
      <c r="K9" s="21"/>
      <c r="L9" s="6"/>
      <c r="M9" s="6"/>
      <c r="N9" s="6"/>
    </row>
    <row r="10" spans="2:14" ht="84.75" customHeight="1" x14ac:dyDescent="0.25">
      <c r="B10" s="64"/>
      <c r="C10" s="3" t="s">
        <v>3</v>
      </c>
      <c r="D10" s="95" t="s">
        <v>13</v>
      </c>
      <c r="E10" s="95" t="s">
        <v>17</v>
      </c>
      <c r="F10" s="5" t="s">
        <v>41</v>
      </c>
      <c r="G10" s="9">
        <v>44682</v>
      </c>
      <c r="H10" s="16">
        <v>44772</v>
      </c>
      <c r="I10" s="21"/>
      <c r="J10" s="21"/>
      <c r="K10" s="21"/>
      <c r="L10" s="5"/>
      <c r="M10" s="5"/>
      <c r="N10" s="5"/>
    </row>
    <row r="11" spans="2:14" ht="84.75" customHeight="1" x14ac:dyDescent="0.25">
      <c r="B11" s="66" t="s">
        <v>45</v>
      </c>
      <c r="C11" s="3" t="s">
        <v>4</v>
      </c>
      <c r="D11" s="95" t="s">
        <v>202</v>
      </c>
      <c r="E11" s="95" t="s">
        <v>16</v>
      </c>
      <c r="F11" s="6" t="s">
        <v>41</v>
      </c>
      <c r="G11" s="9">
        <v>44563</v>
      </c>
      <c r="H11" s="11">
        <v>44592</v>
      </c>
      <c r="I11" s="21"/>
      <c r="J11" s="21"/>
      <c r="K11" s="21"/>
      <c r="L11" s="6"/>
      <c r="M11" s="6"/>
      <c r="N11" s="6"/>
    </row>
    <row r="12" spans="2:14" ht="84.75" customHeight="1" x14ac:dyDescent="0.25">
      <c r="B12" s="67" t="s">
        <v>44</v>
      </c>
      <c r="C12" s="3" t="s">
        <v>6</v>
      </c>
      <c r="D12" s="22" t="s">
        <v>144</v>
      </c>
      <c r="E12" s="95" t="s">
        <v>203</v>
      </c>
      <c r="F12" s="23" t="s">
        <v>138</v>
      </c>
      <c r="G12" s="33">
        <v>44563</v>
      </c>
      <c r="H12" s="34">
        <v>44895</v>
      </c>
      <c r="I12" s="21"/>
      <c r="J12" s="21"/>
      <c r="K12" s="21"/>
      <c r="L12" s="6"/>
      <c r="M12" s="6"/>
      <c r="N12" s="6"/>
    </row>
    <row r="13" spans="2:14" ht="84.75" customHeight="1" x14ac:dyDescent="0.25">
      <c r="B13" s="64" t="s">
        <v>23</v>
      </c>
      <c r="C13" s="3" t="s">
        <v>9</v>
      </c>
      <c r="D13" s="95" t="s">
        <v>43</v>
      </c>
      <c r="E13" s="95" t="s">
        <v>204</v>
      </c>
      <c r="F13" s="5" t="s">
        <v>20</v>
      </c>
      <c r="G13" s="46" t="s">
        <v>206</v>
      </c>
      <c r="H13" s="47"/>
      <c r="I13" s="21"/>
      <c r="J13" s="21"/>
      <c r="K13" s="21"/>
      <c r="L13" s="5"/>
      <c r="M13" s="5"/>
      <c r="N13" s="5"/>
    </row>
    <row r="14" spans="2:14" ht="84.75" customHeight="1" x14ac:dyDescent="0.25">
      <c r="B14" s="64"/>
      <c r="C14" s="3" t="s">
        <v>10</v>
      </c>
      <c r="D14" s="95" t="s">
        <v>42</v>
      </c>
      <c r="E14" s="95" t="s">
        <v>205</v>
      </c>
      <c r="F14" s="5" t="s">
        <v>20</v>
      </c>
      <c r="G14" s="48"/>
      <c r="H14" s="49"/>
      <c r="I14" s="21"/>
      <c r="J14" s="21"/>
      <c r="K14" s="21"/>
      <c r="L14" s="5"/>
      <c r="M14" s="5"/>
      <c r="N14" s="5"/>
    </row>
    <row r="15" spans="2:14" x14ac:dyDescent="0.25">
      <c r="D15" s="13"/>
      <c r="E15" s="14"/>
    </row>
    <row r="16" spans="2:14" x14ac:dyDescent="0.25">
      <c r="B16" s="2"/>
    </row>
  </sheetData>
  <mergeCells count="17">
    <mergeCell ref="G13:H14"/>
    <mergeCell ref="I3:J3"/>
    <mergeCell ref="B7:B8"/>
    <mergeCell ref="B13:B14"/>
    <mergeCell ref="B9:B10"/>
    <mergeCell ref="L5:L6"/>
    <mergeCell ref="M5:M6"/>
    <mergeCell ref="N5:N6"/>
    <mergeCell ref="C4:H4"/>
    <mergeCell ref="B1:C1"/>
    <mergeCell ref="D1:H1"/>
    <mergeCell ref="F5:F6"/>
    <mergeCell ref="E5:E6"/>
    <mergeCell ref="C5:D6"/>
    <mergeCell ref="B5:B6"/>
    <mergeCell ref="G5:H5"/>
    <mergeCell ref="B3:H3"/>
  </mergeCells>
  <conditionalFormatting sqref="I13">
    <cfRule type="colorScale" priority="2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3"/>
  <sheetViews>
    <sheetView zoomScale="59" zoomScaleNormal="59" workbookViewId="0">
      <selection activeCell="C7" sqref="C7:C13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8.37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2.125" style="1" customWidth="1"/>
    <col min="12" max="14" width="48.375" style="1" customWidth="1"/>
    <col min="15" max="16384" width="32.5" style="1"/>
  </cols>
  <sheetData>
    <row r="1" spans="2:14" ht="96" customHeight="1" x14ac:dyDescent="0.25">
      <c r="B1" s="41"/>
      <c r="C1" s="41"/>
      <c r="D1" s="42" t="s">
        <v>192</v>
      </c>
      <c r="E1" s="43"/>
      <c r="F1" s="43"/>
      <c r="G1" s="43"/>
      <c r="H1" s="44"/>
    </row>
    <row r="2" spans="2:14" ht="18.75" thickBot="1" x14ac:dyDescent="0.3">
      <c r="B2" s="8"/>
      <c r="C2" s="8"/>
      <c r="D2" s="8"/>
      <c r="E2" s="8"/>
      <c r="F2" s="8"/>
      <c r="G2" s="8"/>
      <c r="H2" s="8"/>
      <c r="L2" s="8"/>
      <c r="M2" s="8"/>
      <c r="N2" s="8"/>
    </row>
    <row r="3" spans="2:14" ht="105" customHeight="1" thickBot="1" x14ac:dyDescent="0.3">
      <c r="B3" s="52" t="s">
        <v>28</v>
      </c>
      <c r="C3" s="52"/>
      <c r="D3" s="52"/>
      <c r="E3" s="52"/>
      <c r="F3" s="52"/>
      <c r="G3" s="52"/>
      <c r="H3" s="52"/>
      <c r="I3" s="50"/>
      <c r="J3" s="51"/>
    </row>
    <row r="4" spans="2:14" ht="59.25" customHeight="1" x14ac:dyDescent="0.25">
      <c r="B4" s="26" t="s">
        <v>87</v>
      </c>
      <c r="C4" s="38" t="s">
        <v>125</v>
      </c>
      <c r="D4" s="39"/>
      <c r="E4" s="39"/>
      <c r="F4" s="39"/>
      <c r="G4" s="39"/>
      <c r="H4" s="40"/>
      <c r="I4" s="7"/>
      <c r="J4" s="7"/>
    </row>
    <row r="5" spans="2:14" ht="26.25" customHeight="1" x14ac:dyDescent="0.25">
      <c r="B5" s="53" t="s">
        <v>11</v>
      </c>
      <c r="C5" s="54" t="s">
        <v>12</v>
      </c>
      <c r="D5" s="55"/>
      <c r="E5" s="53" t="s">
        <v>14</v>
      </c>
      <c r="F5" s="56" t="s">
        <v>15</v>
      </c>
      <c r="G5" s="57" t="s">
        <v>24</v>
      </c>
      <c r="H5" s="57"/>
      <c r="I5" s="7"/>
      <c r="J5" s="7"/>
      <c r="L5" s="36" t="s">
        <v>84</v>
      </c>
      <c r="M5" s="36" t="s">
        <v>85</v>
      </c>
      <c r="N5" s="36" t="s">
        <v>86</v>
      </c>
    </row>
    <row r="6" spans="2:14" ht="26.25" customHeight="1" x14ac:dyDescent="0.25">
      <c r="B6" s="58"/>
      <c r="C6" s="59"/>
      <c r="D6" s="60"/>
      <c r="E6" s="58"/>
      <c r="F6" s="61"/>
      <c r="G6" s="62" t="s">
        <v>25</v>
      </c>
      <c r="H6" s="63" t="s">
        <v>26</v>
      </c>
      <c r="L6" s="37"/>
      <c r="M6" s="37"/>
      <c r="N6" s="37"/>
    </row>
    <row r="7" spans="2:14" ht="84.75" customHeight="1" x14ac:dyDescent="0.25">
      <c r="B7" s="68" t="s">
        <v>126</v>
      </c>
      <c r="C7" s="3" t="s">
        <v>2</v>
      </c>
      <c r="D7" s="95" t="s">
        <v>111</v>
      </c>
      <c r="E7" s="5" t="s">
        <v>118</v>
      </c>
      <c r="F7" s="6" t="s">
        <v>41</v>
      </c>
      <c r="G7" s="25">
        <v>44609</v>
      </c>
      <c r="H7" s="25">
        <v>44640</v>
      </c>
      <c r="L7" s="15"/>
      <c r="M7" s="15"/>
      <c r="N7" s="15"/>
    </row>
    <row r="8" spans="2:14" ht="84.75" customHeight="1" x14ac:dyDescent="0.25">
      <c r="B8" s="69"/>
      <c r="C8" s="3" t="s">
        <v>3</v>
      </c>
      <c r="D8" s="95" t="s">
        <v>112</v>
      </c>
      <c r="E8" s="5" t="s">
        <v>119</v>
      </c>
      <c r="F8" s="6" t="s">
        <v>181</v>
      </c>
      <c r="G8" s="25">
        <v>44640</v>
      </c>
      <c r="H8" s="25">
        <v>44681</v>
      </c>
      <c r="L8" s="15"/>
      <c r="M8" s="15"/>
      <c r="N8" s="15"/>
    </row>
    <row r="9" spans="2:14" ht="84.75" customHeight="1" x14ac:dyDescent="0.25">
      <c r="B9" s="69"/>
      <c r="C9" s="3" t="s">
        <v>4</v>
      </c>
      <c r="D9" s="95" t="s">
        <v>113</v>
      </c>
      <c r="E9" s="5" t="s">
        <v>120</v>
      </c>
      <c r="F9" s="6" t="s">
        <v>181</v>
      </c>
      <c r="G9" s="25">
        <v>44685</v>
      </c>
      <c r="H9" s="25">
        <v>44731</v>
      </c>
      <c r="L9" s="15"/>
      <c r="M9" s="15"/>
      <c r="N9" s="15"/>
    </row>
    <row r="10" spans="2:14" ht="84.75" customHeight="1" x14ac:dyDescent="0.25">
      <c r="B10" s="69"/>
      <c r="C10" s="3" t="s">
        <v>6</v>
      </c>
      <c r="D10" s="95" t="s">
        <v>114</v>
      </c>
      <c r="E10" s="5" t="s">
        <v>121</v>
      </c>
      <c r="F10" s="6" t="s">
        <v>182</v>
      </c>
      <c r="G10" s="25">
        <v>44735</v>
      </c>
      <c r="H10" s="25">
        <v>44742</v>
      </c>
      <c r="L10" s="15"/>
      <c r="M10" s="15"/>
      <c r="N10" s="15"/>
    </row>
    <row r="11" spans="2:14" ht="84.75" customHeight="1" x14ac:dyDescent="0.25">
      <c r="B11" s="69"/>
      <c r="C11" s="3" t="s">
        <v>7</v>
      </c>
      <c r="D11" s="95" t="s">
        <v>115</v>
      </c>
      <c r="E11" s="5" t="s">
        <v>122</v>
      </c>
      <c r="F11" s="6" t="s">
        <v>183</v>
      </c>
      <c r="G11" s="25">
        <v>44743</v>
      </c>
      <c r="H11" s="25">
        <v>44752</v>
      </c>
      <c r="L11" s="15"/>
      <c r="M11" s="15"/>
      <c r="N11" s="15"/>
    </row>
    <row r="12" spans="2:14" ht="102" customHeight="1" x14ac:dyDescent="0.25">
      <c r="B12" s="69"/>
      <c r="C12" s="3" t="s">
        <v>9</v>
      </c>
      <c r="D12" s="95" t="s">
        <v>116</v>
      </c>
      <c r="E12" s="27" t="s">
        <v>123</v>
      </c>
      <c r="F12" s="6" t="s">
        <v>184</v>
      </c>
      <c r="G12" s="25">
        <v>44755</v>
      </c>
      <c r="H12" s="25">
        <v>44926</v>
      </c>
      <c r="L12" s="15"/>
      <c r="M12" s="15"/>
      <c r="N12" s="15"/>
    </row>
    <row r="13" spans="2:14" ht="102" customHeight="1" x14ac:dyDescent="0.25">
      <c r="B13" s="70"/>
      <c r="C13" s="3" t="s">
        <v>10</v>
      </c>
      <c r="D13" s="95" t="s">
        <v>117</v>
      </c>
      <c r="E13" s="5" t="s">
        <v>124</v>
      </c>
      <c r="F13" s="6" t="s">
        <v>185</v>
      </c>
      <c r="G13" s="25">
        <v>44755</v>
      </c>
      <c r="H13" s="25">
        <v>44926</v>
      </c>
      <c r="L13" s="15"/>
      <c r="M13" s="15"/>
      <c r="N13" s="15"/>
    </row>
  </sheetData>
  <mergeCells count="14">
    <mergeCell ref="B7:B13"/>
    <mergeCell ref="L5:L6"/>
    <mergeCell ref="M5:M6"/>
    <mergeCell ref="N5:N6"/>
    <mergeCell ref="B1:C1"/>
    <mergeCell ref="D1:H1"/>
    <mergeCell ref="B3:H3"/>
    <mergeCell ref="I3:J3"/>
    <mergeCell ref="C4:H4"/>
    <mergeCell ref="B5:B6"/>
    <mergeCell ref="C5:D6"/>
    <mergeCell ref="E5:E6"/>
    <mergeCell ref="F5:F6"/>
    <mergeCell ref="G5:H5"/>
  </mergeCells>
  <conditionalFormatting sqref="I10">
    <cfRule type="colorScale" priority="1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25"/>
  <sheetViews>
    <sheetView topLeftCell="A14" zoomScale="50" zoomScaleNormal="50" workbookViewId="0">
      <selection activeCell="H7" sqref="H7:I25"/>
    </sheetView>
  </sheetViews>
  <sheetFormatPr baseColWidth="10" defaultColWidth="32.5" defaultRowHeight="18" x14ac:dyDescent="0.25"/>
  <cols>
    <col min="1" max="1" width="2.125" style="1" customWidth="1"/>
    <col min="2" max="3" width="39.25" style="1" customWidth="1"/>
    <col min="4" max="4" width="16.25" style="1" customWidth="1"/>
    <col min="5" max="5" width="58.375" style="1" customWidth="1"/>
    <col min="6" max="6" width="57.75" style="1" customWidth="1"/>
    <col min="7" max="7" width="45" style="1" customWidth="1"/>
    <col min="8" max="9" width="22.75" style="1" customWidth="1"/>
    <col min="10" max="10" width="2.25" style="1" hidden="1" customWidth="1"/>
    <col min="11" max="11" width="32.5" style="1" hidden="1" customWidth="1"/>
    <col min="12" max="12" width="4" style="1" customWidth="1"/>
    <col min="13" max="15" width="51.875" style="1" customWidth="1"/>
    <col min="16" max="16384" width="32.5" style="1"/>
  </cols>
  <sheetData>
    <row r="1" spans="2:15" ht="96" customHeight="1" x14ac:dyDescent="0.25">
      <c r="B1" s="41"/>
      <c r="C1" s="41"/>
      <c r="D1" s="41"/>
      <c r="E1" s="42" t="s">
        <v>192</v>
      </c>
      <c r="F1" s="43"/>
      <c r="G1" s="43"/>
      <c r="H1" s="43"/>
      <c r="I1" s="44"/>
    </row>
    <row r="2" spans="2:15" ht="18.75" thickBot="1" x14ac:dyDescent="0.3">
      <c r="B2" s="8"/>
      <c r="C2" s="8"/>
      <c r="D2" s="8"/>
      <c r="E2" s="8"/>
      <c r="F2" s="8"/>
      <c r="G2" s="8"/>
      <c r="H2" s="8"/>
      <c r="I2" s="8"/>
    </row>
    <row r="3" spans="2:15" ht="105" customHeight="1" thickBot="1" x14ac:dyDescent="0.3">
      <c r="B3" s="45" t="s">
        <v>27</v>
      </c>
      <c r="C3" s="45"/>
      <c r="D3" s="45"/>
      <c r="E3" s="45"/>
      <c r="F3" s="45"/>
      <c r="G3" s="45"/>
      <c r="H3" s="45"/>
      <c r="I3" s="45"/>
      <c r="J3" s="50"/>
      <c r="K3" s="51"/>
    </row>
    <row r="4" spans="2:15" ht="59.25" customHeight="1" x14ac:dyDescent="0.25">
      <c r="B4" s="17" t="s">
        <v>87</v>
      </c>
      <c r="C4" s="38" t="s">
        <v>41</v>
      </c>
      <c r="D4" s="39"/>
      <c r="E4" s="39"/>
      <c r="F4" s="39"/>
      <c r="G4" s="39"/>
      <c r="H4" s="39"/>
      <c r="I4" s="40"/>
      <c r="J4" s="7"/>
    </row>
    <row r="5" spans="2:15" ht="26.25" customHeight="1" x14ac:dyDescent="0.25">
      <c r="B5" s="71" t="s">
        <v>36</v>
      </c>
      <c r="C5" s="72"/>
      <c r="D5" s="54" t="s">
        <v>12</v>
      </c>
      <c r="E5" s="55"/>
      <c r="F5" s="53" t="s">
        <v>14</v>
      </c>
      <c r="G5" s="56" t="s">
        <v>15</v>
      </c>
      <c r="H5" s="57" t="s">
        <v>24</v>
      </c>
      <c r="I5" s="57"/>
      <c r="J5" s="7"/>
      <c r="K5" s="7"/>
      <c r="M5" s="36" t="s">
        <v>84</v>
      </c>
      <c r="N5" s="36" t="s">
        <v>85</v>
      </c>
      <c r="O5" s="36" t="s">
        <v>86</v>
      </c>
    </row>
    <row r="6" spans="2:15" ht="26.25" customHeight="1" x14ac:dyDescent="0.25">
      <c r="B6" s="73"/>
      <c r="C6" s="74"/>
      <c r="D6" s="59"/>
      <c r="E6" s="60"/>
      <c r="F6" s="58"/>
      <c r="G6" s="61"/>
      <c r="H6" s="62" t="s">
        <v>25</v>
      </c>
      <c r="I6" s="63" t="s">
        <v>26</v>
      </c>
      <c r="M6" s="37"/>
      <c r="N6" s="37"/>
      <c r="O6" s="37"/>
    </row>
    <row r="7" spans="2:15" ht="84.75" customHeight="1" x14ac:dyDescent="0.25">
      <c r="B7" s="75" t="s">
        <v>48</v>
      </c>
      <c r="C7" s="76"/>
      <c r="D7" s="3" t="s">
        <v>0</v>
      </c>
      <c r="E7" s="95" t="s">
        <v>193</v>
      </c>
      <c r="F7" s="5" t="s">
        <v>46</v>
      </c>
      <c r="G7" s="6" t="s">
        <v>127</v>
      </c>
      <c r="H7" s="9">
        <v>44607</v>
      </c>
      <c r="I7" s="16">
        <v>44650</v>
      </c>
      <c r="J7" s="21"/>
      <c r="K7" s="21"/>
      <c r="L7" s="21"/>
      <c r="M7" s="6"/>
      <c r="N7" s="6"/>
      <c r="O7" s="6"/>
    </row>
    <row r="8" spans="2:15" ht="84.75" customHeight="1" x14ac:dyDescent="0.25">
      <c r="B8" s="77"/>
      <c r="C8" s="78"/>
      <c r="D8" s="3" t="s">
        <v>1</v>
      </c>
      <c r="E8" s="95" t="s">
        <v>40</v>
      </c>
      <c r="F8" s="5" t="s">
        <v>39</v>
      </c>
      <c r="G8" s="6" t="s">
        <v>47</v>
      </c>
      <c r="H8" s="9">
        <v>43525</v>
      </c>
      <c r="I8" s="16">
        <v>43585</v>
      </c>
      <c r="J8" s="21"/>
      <c r="K8" s="21"/>
      <c r="L8" s="21"/>
      <c r="M8" s="6"/>
      <c r="N8" s="6"/>
      <c r="O8" s="6"/>
    </row>
    <row r="9" spans="2:15" ht="84.75" customHeight="1" x14ac:dyDescent="0.25">
      <c r="B9" s="75" t="s">
        <v>49</v>
      </c>
      <c r="C9" s="76"/>
      <c r="D9" s="3" t="s">
        <v>2</v>
      </c>
      <c r="E9" s="95" t="s">
        <v>70</v>
      </c>
      <c r="F9" s="5" t="s">
        <v>128</v>
      </c>
      <c r="G9" s="6" t="s">
        <v>47</v>
      </c>
      <c r="H9" s="9">
        <v>44612</v>
      </c>
      <c r="I9" s="16">
        <v>44895</v>
      </c>
      <c r="J9" s="21"/>
      <c r="K9" s="21"/>
      <c r="L9" s="21"/>
      <c r="M9" s="6"/>
      <c r="N9" s="6"/>
      <c r="O9" s="6"/>
    </row>
    <row r="10" spans="2:15" ht="84.75" customHeight="1" x14ac:dyDescent="0.25">
      <c r="B10" s="79"/>
      <c r="C10" s="80"/>
      <c r="D10" s="3" t="s">
        <v>3</v>
      </c>
      <c r="E10" s="95" t="s">
        <v>194</v>
      </c>
      <c r="F10" s="5" t="s">
        <v>50</v>
      </c>
      <c r="G10" s="6" t="s">
        <v>47</v>
      </c>
      <c r="H10" s="9">
        <v>44607</v>
      </c>
      <c r="I10" s="16">
        <v>44681</v>
      </c>
      <c r="J10" s="21"/>
      <c r="K10" s="21"/>
      <c r="L10" s="21"/>
      <c r="M10" s="6"/>
      <c r="N10" s="6"/>
      <c r="O10" s="6"/>
    </row>
    <row r="11" spans="2:15" ht="84.75" customHeight="1" x14ac:dyDescent="0.25">
      <c r="B11" s="79"/>
      <c r="C11" s="80"/>
      <c r="D11" s="3" t="s">
        <v>18</v>
      </c>
      <c r="E11" s="95" t="s">
        <v>71</v>
      </c>
      <c r="F11" s="5" t="s">
        <v>72</v>
      </c>
      <c r="G11" s="6" t="s">
        <v>47</v>
      </c>
      <c r="H11" s="9">
        <v>44563</v>
      </c>
      <c r="I11" s="16">
        <v>44650</v>
      </c>
      <c r="J11" s="21"/>
      <c r="K11" s="21"/>
      <c r="L11" s="21"/>
      <c r="M11" s="6"/>
      <c r="N11" s="6"/>
      <c r="O11" s="6"/>
    </row>
    <row r="12" spans="2:15" ht="84.75" customHeight="1" x14ac:dyDescent="0.25">
      <c r="B12" s="75" t="s">
        <v>69</v>
      </c>
      <c r="C12" s="76"/>
      <c r="D12" s="3" t="s">
        <v>4</v>
      </c>
      <c r="E12" s="95" t="s">
        <v>145</v>
      </c>
      <c r="F12" s="5" t="s">
        <v>146</v>
      </c>
      <c r="G12" s="6" t="s">
        <v>186</v>
      </c>
      <c r="H12" s="9">
        <v>44612</v>
      </c>
      <c r="I12" s="11">
        <v>44671</v>
      </c>
      <c r="J12" s="21"/>
      <c r="K12" s="21"/>
      <c r="L12" s="21"/>
      <c r="M12" s="6"/>
      <c r="N12" s="6"/>
      <c r="O12" s="6"/>
    </row>
    <row r="13" spans="2:15" ht="84.75" customHeight="1" x14ac:dyDescent="0.25">
      <c r="B13" s="79"/>
      <c r="C13" s="80"/>
      <c r="D13" s="3" t="s">
        <v>5</v>
      </c>
      <c r="E13" s="95" t="s">
        <v>188</v>
      </c>
      <c r="F13" s="5" t="s">
        <v>53</v>
      </c>
      <c r="G13" s="6" t="s">
        <v>187</v>
      </c>
      <c r="H13" s="9">
        <v>44681</v>
      </c>
      <c r="I13" s="16">
        <v>44895</v>
      </c>
      <c r="J13" s="21"/>
      <c r="K13" s="21"/>
      <c r="L13" s="21"/>
      <c r="M13" s="6"/>
      <c r="N13" s="6"/>
      <c r="O13" s="6"/>
    </row>
    <row r="14" spans="2:15" ht="84.75" customHeight="1" x14ac:dyDescent="0.25">
      <c r="B14" s="79"/>
      <c r="C14" s="80"/>
      <c r="D14" s="3" t="s">
        <v>63</v>
      </c>
      <c r="E14" s="95" t="s">
        <v>54</v>
      </c>
      <c r="F14" s="5" t="s">
        <v>75</v>
      </c>
      <c r="G14" s="6" t="s">
        <v>189</v>
      </c>
      <c r="H14" s="9">
        <v>44563</v>
      </c>
      <c r="I14" s="16">
        <v>44915</v>
      </c>
      <c r="J14" s="21"/>
      <c r="K14" s="21"/>
      <c r="L14" s="21"/>
      <c r="M14" s="6"/>
      <c r="N14" s="6"/>
      <c r="O14" s="6"/>
    </row>
    <row r="15" spans="2:15" ht="84.75" customHeight="1" x14ac:dyDescent="0.25">
      <c r="B15" s="79"/>
      <c r="C15" s="80"/>
      <c r="D15" s="3" t="s">
        <v>65</v>
      </c>
      <c r="E15" s="95" t="s">
        <v>56</v>
      </c>
      <c r="F15" s="5" t="s">
        <v>129</v>
      </c>
      <c r="G15" s="6" t="s">
        <v>41</v>
      </c>
      <c r="H15" s="9">
        <v>44563</v>
      </c>
      <c r="I15" s="16">
        <v>44216</v>
      </c>
      <c r="J15" s="21"/>
      <c r="K15" s="21"/>
      <c r="L15" s="21"/>
      <c r="M15" s="6"/>
      <c r="N15" s="6"/>
      <c r="O15" s="6"/>
    </row>
    <row r="16" spans="2:15" ht="84.75" customHeight="1" x14ac:dyDescent="0.25">
      <c r="B16" s="77"/>
      <c r="C16" s="78"/>
      <c r="D16" s="3" t="s">
        <v>66</v>
      </c>
      <c r="E16" s="95" t="s">
        <v>55</v>
      </c>
      <c r="F16" s="5" t="s">
        <v>57</v>
      </c>
      <c r="G16" s="6" t="s">
        <v>106</v>
      </c>
      <c r="H16" s="9">
        <v>44896</v>
      </c>
      <c r="I16" s="11">
        <v>44226</v>
      </c>
      <c r="J16" s="21"/>
      <c r="K16" s="21"/>
      <c r="L16" s="21"/>
      <c r="M16" s="6"/>
      <c r="N16" s="6"/>
      <c r="O16" s="6"/>
    </row>
    <row r="17" spans="2:15" ht="84.75" customHeight="1" x14ac:dyDescent="0.25">
      <c r="B17" s="75" t="s">
        <v>61</v>
      </c>
      <c r="C17" s="76"/>
      <c r="D17" s="3" t="s">
        <v>67</v>
      </c>
      <c r="E17" s="95" t="s">
        <v>130</v>
      </c>
      <c r="F17" s="5" t="s">
        <v>131</v>
      </c>
      <c r="G17" s="6" t="s">
        <v>47</v>
      </c>
      <c r="H17" s="9">
        <v>44713</v>
      </c>
      <c r="I17" s="11">
        <v>44895</v>
      </c>
      <c r="J17" s="21"/>
      <c r="K17" s="21"/>
      <c r="L17" s="21"/>
      <c r="M17" s="6"/>
      <c r="N17" s="6"/>
      <c r="O17" s="6"/>
    </row>
    <row r="18" spans="2:15" ht="84.75" customHeight="1" x14ac:dyDescent="0.25">
      <c r="B18" s="79"/>
      <c r="C18" s="80"/>
      <c r="D18" s="3" t="s">
        <v>68</v>
      </c>
      <c r="E18" s="95" t="s">
        <v>76</v>
      </c>
      <c r="F18" s="5" t="s">
        <v>132</v>
      </c>
      <c r="G18" s="6" t="s">
        <v>190</v>
      </c>
      <c r="H18" s="9">
        <v>44607</v>
      </c>
      <c r="I18" s="16">
        <v>44895</v>
      </c>
      <c r="J18" s="21"/>
      <c r="K18" s="21"/>
      <c r="L18" s="21"/>
      <c r="M18" s="6"/>
      <c r="N18" s="6"/>
      <c r="O18" s="6"/>
    </row>
    <row r="19" spans="2:15" ht="84.75" customHeight="1" x14ac:dyDescent="0.25">
      <c r="B19" s="77"/>
      <c r="C19" s="78"/>
      <c r="D19" s="3">
        <v>3.13</v>
      </c>
      <c r="E19" s="95" t="s">
        <v>139</v>
      </c>
      <c r="F19" s="5" t="s">
        <v>133</v>
      </c>
      <c r="G19" s="6" t="s">
        <v>47</v>
      </c>
      <c r="H19" s="9">
        <v>44713</v>
      </c>
      <c r="I19" s="11">
        <v>44895</v>
      </c>
      <c r="J19" s="21"/>
      <c r="K19" s="21"/>
      <c r="L19" s="21"/>
      <c r="M19" s="6"/>
      <c r="N19" s="6"/>
      <c r="O19" s="6"/>
    </row>
    <row r="20" spans="2:15" ht="84.75" customHeight="1" x14ac:dyDescent="0.25">
      <c r="B20" s="75" t="s">
        <v>60</v>
      </c>
      <c r="C20" s="76"/>
      <c r="D20" s="3">
        <v>3.14</v>
      </c>
      <c r="E20" s="95" t="s">
        <v>58</v>
      </c>
      <c r="F20" s="5" t="s">
        <v>134</v>
      </c>
      <c r="G20" s="5" t="s">
        <v>47</v>
      </c>
      <c r="H20" s="9">
        <v>44713</v>
      </c>
      <c r="I20" s="11">
        <v>44895</v>
      </c>
      <c r="J20" s="21"/>
      <c r="K20" s="21"/>
      <c r="L20" s="21"/>
      <c r="M20" s="5"/>
      <c r="N20" s="5"/>
      <c r="O20" s="5"/>
    </row>
    <row r="21" spans="2:15" ht="84.75" customHeight="1" x14ac:dyDescent="0.25">
      <c r="B21" s="77"/>
      <c r="C21" s="78"/>
      <c r="D21" s="3">
        <v>3.15</v>
      </c>
      <c r="E21" s="95" t="s">
        <v>52</v>
      </c>
      <c r="F21" s="5" t="s">
        <v>51</v>
      </c>
      <c r="G21" s="6" t="s">
        <v>73</v>
      </c>
      <c r="H21" s="9">
        <v>44713</v>
      </c>
      <c r="I21" s="16">
        <v>44865</v>
      </c>
      <c r="J21" s="21"/>
      <c r="K21" s="21"/>
      <c r="L21" s="21"/>
      <c r="M21" s="6"/>
      <c r="N21" s="6"/>
      <c r="O21" s="6"/>
    </row>
    <row r="22" spans="2:15" ht="84.75" customHeight="1" x14ac:dyDescent="0.25">
      <c r="B22" s="81" t="s">
        <v>59</v>
      </c>
      <c r="C22" s="81"/>
      <c r="D22" s="3" t="s">
        <v>6</v>
      </c>
      <c r="E22" s="95" t="s">
        <v>77</v>
      </c>
      <c r="F22" s="5" t="s">
        <v>62</v>
      </c>
      <c r="G22" s="5" t="s">
        <v>41</v>
      </c>
      <c r="H22" s="9">
        <v>44713</v>
      </c>
      <c r="I22" s="16">
        <v>44915</v>
      </c>
      <c r="J22" s="21"/>
      <c r="K22" s="21"/>
      <c r="L22" s="21"/>
      <c r="M22" s="5"/>
      <c r="N22" s="5"/>
      <c r="O22" s="5"/>
    </row>
    <row r="23" spans="2:15" ht="84.75" customHeight="1" x14ac:dyDescent="0.25">
      <c r="B23" s="81"/>
      <c r="C23" s="81"/>
      <c r="D23" s="3" t="s">
        <v>7</v>
      </c>
      <c r="E23" s="95" t="s">
        <v>140</v>
      </c>
      <c r="F23" s="5" t="s">
        <v>62</v>
      </c>
      <c r="G23" s="5" t="s">
        <v>20</v>
      </c>
      <c r="H23" s="11">
        <v>44835</v>
      </c>
      <c r="I23" s="16">
        <v>44926</v>
      </c>
      <c r="J23" s="21"/>
      <c r="K23" s="21"/>
      <c r="L23" s="21"/>
      <c r="M23" s="5"/>
      <c r="N23" s="5"/>
      <c r="O23" s="5"/>
    </row>
    <row r="24" spans="2:15" ht="84.75" customHeight="1" x14ac:dyDescent="0.25">
      <c r="B24" s="81"/>
      <c r="C24" s="81"/>
      <c r="D24" s="3" t="s">
        <v>8</v>
      </c>
      <c r="E24" s="95" t="s">
        <v>141</v>
      </c>
      <c r="F24" s="5" t="s">
        <v>135</v>
      </c>
      <c r="G24" s="5" t="s">
        <v>41</v>
      </c>
      <c r="H24" s="11">
        <v>44835</v>
      </c>
      <c r="I24" s="16">
        <v>44926</v>
      </c>
      <c r="J24" s="21"/>
      <c r="K24" s="21"/>
      <c r="L24" s="21"/>
      <c r="M24" s="5"/>
      <c r="N24" s="5"/>
      <c r="O24" s="5"/>
    </row>
    <row r="25" spans="2:15" ht="84.75" customHeight="1" x14ac:dyDescent="0.25">
      <c r="B25" s="81"/>
      <c r="C25" s="81"/>
      <c r="D25" s="3" t="s">
        <v>74</v>
      </c>
      <c r="E25" s="95" t="s">
        <v>78</v>
      </c>
      <c r="F25" s="5" t="s">
        <v>136</v>
      </c>
      <c r="G25" s="5" t="s">
        <v>41</v>
      </c>
      <c r="H25" s="9">
        <v>44905</v>
      </c>
      <c r="I25" s="11">
        <v>44226</v>
      </c>
      <c r="J25" s="21"/>
      <c r="K25" s="21"/>
      <c r="L25" s="21"/>
      <c r="M25" s="5"/>
      <c r="N25" s="5"/>
      <c r="O25" s="5"/>
    </row>
  </sheetData>
  <mergeCells count="19">
    <mergeCell ref="E1:I1"/>
    <mergeCell ref="B3:I3"/>
    <mergeCell ref="J3:K3"/>
    <mergeCell ref="D5:E6"/>
    <mergeCell ref="F5:F6"/>
    <mergeCell ref="G5:G6"/>
    <mergeCell ref="H5:I5"/>
    <mergeCell ref="B22:C25"/>
    <mergeCell ref="B1:D1"/>
    <mergeCell ref="B12:C16"/>
    <mergeCell ref="B17:C19"/>
    <mergeCell ref="B20:C21"/>
    <mergeCell ref="M5:M6"/>
    <mergeCell ref="N5:N6"/>
    <mergeCell ref="O5:O6"/>
    <mergeCell ref="C4:I4"/>
    <mergeCell ref="B9:C11"/>
    <mergeCell ref="B7:C8"/>
    <mergeCell ref="B5:C6"/>
  </mergeCells>
  <conditionalFormatting sqref="J22:J25">
    <cfRule type="colorScale" priority="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N15"/>
  <sheetViews>
    <sheetView topLeftCell="C8" zoomScale="60" zoomScaleNormal="60" workbookViewId="0">
      <selection activeCell="G7" sqref="G7:H15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8.37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2.125" style="1" customWidth="1"/>
    <col min="12" max="14" width="48.375" style="1" customWidth="1"/>
    <col min="15" max="16384" width="32.5" style="1"/>
  </cols>
  <sheetData>
    <row r="1" spans="2:14" ht="96" customHeight="1" x14ac:dyDescent="0.25">
      <c r="B1" s="41"/>
      <c r="C1" s="41"/>
      <c r="D1" s="42" t="s">
        <v>192</v>
      </c>
      <c r="E1" s="43"/>
      <c r="F1" s="43"/>
      <c r="G1" s="43"/>
      <c r="H1" s="44"/>
    </row>
    <row r="2" spans="2:14" ht="18.75" thickBot="1" x14ac:dyDescent="0.3">
      <c r="B2" s="8"/>
      <c r="C2" s="8"/>
      <c r="D2" s="8"/>
      <c r="E2" s="8"/>
      <c r="F2" s="8"/>
      <c r="G2" s="8"/>
      <c r="H2" s="8"/>
      <c r="L2" s="8"/>
      <c r="M2" s="8"/>
      <c r="N2" s="8"/>
    </row>
    <row r="3" spans="2:14" ht="105" customHeight="1" thickBot="1" x14ac:dyDescent="0.3">
      <c r="B3" s="52" t="s">
        <v>38</v>
      </c>
      <c r="C3" s="52"/>
      <c r="D3" s="52"/>
      <c r="E3" s="52"/>
      <c r="F3" s="52"/>
      <c r="G3" s="52"/>
      <c r="H3" s="52"/>
      <c r="I3" s="50"/>
      <c r="J3" s="51"/>
    </row>
    <row r="4" spans="2:14" ht="59.25" customHeight="1" x14ac:dyDescent="0.25">
      <c r="B4" s="17" t="s">
        <v>87</v>
      </c>
      <c r="C4" s="38" t="s">
        <v>150</v>
      </c>
      <c r="D4" s="39"/>
      <c r="E4" s="39"/>
      <c r="F4" s="39"/>
      <c r="G4" s="39"/>
      <c r="H4" s="40"/>
      <c r="I4" s="7"/>
      <c r="J4" s="7"/>
    </row>
    <row r="5" spans="2:14" ht="26.25" customHeight="1" x14ac:dyDescent="0.25">
      <c r="B5" s="53" t="s">
        <v>11</v>
      </c>
      <c r="C5" s="54" t="s">
        <v>12</v>
      </c>
      <c r="D5" s="55"/>
      <c r="E5" s="53" t="s">
        <v>14</v>
      </c>
      <c r="F5" s="56" t="s">
        <v>15</v>
      </c>
      <c r="G5" s="57" t="s">
        <v>24</v>
      </c>
      <c r="H5" s="57"/>
      <c r="I5" s="7"/>
      <c r="J5" s="7"/>
      <c r="L5" s="36" t="s">
        <v>84</v>
      </c>
      <c r="M5" s="36" t="s">
        <v>85</v>
      </c>
      <c r="N5" s="36" t="s">
        <v>86</v>
      </c>
    </row>
    <row r="6" spans="2:14" ht="26.25" customHeight="1" x14ac:dyDescent="0.25">
      <c r="B6" s="58"/>
      <c r="C6" s="59"/>
      <c r="D6" s="60"/>
      <c r="E6" s="58"/>
      <c r="F6" s="61"/>
      <c r="G6" s="62" t="s">
        <v>25</v>
      </c>
      <c r="H6" s="63" t="s">
        <v>26</v>
      </c>
      <c r="L6" s="37"/>
      <c r="M6" s="37"/>
      <c r="N6" s="37"/>
    </row>
    <row r="7" spans="2:14" ht="84.75" customHeight="1" x14ac:dyDescent="0.25">
      <c r="B7" s="85" t="s">
        <v>31</v>
      </c>
      <c r="C7" s="3" t="s">
        <v>0</v>
      </c>
      <c r="D7" s="12" t="s">
        <v>240</v>
      </c>
      <c r="E7" s="5" t="s">
        <v>79</v>
      </c>
      <c r="F7" s="6" t="s">
        <v>147</v>
      </c>
      <c r="G7" s="25">
        <v>44576</v>
      </c>
      <c r="H7" s="25" t="s">
        <v>195</v>
      </c>
    </row>
    <row r="8" spans="2:14" ht="84.75" customHeight="1" x14ac:dyDescent="0.25">
      <c r="B8" s="64" t="s">
        <v>30</v>
      </c>
      <c r="C8" s="3" t="s">
        <v>2</v>
      </c>
      <c r="D8" s="12" t="s">
        <v>179</v>
      </c>
      <c r="E8" s="5" t="s">
        <v>79</v>
      </c>
      <c r="F8" s="6" t="s">
        <v>147</v>
      </c>
      <c r="G8" s="25">
        <v>44576</v>
      </c>
      <c r="H8" s="25" t="s">
        <v>195</v>
      </c>
      <c r="L8" s="15"/>
      <c r="M8" s="15"/>
      <c r="N8" s="15"/>
    </row>
    <row r="9" spans="2:14" ht="84.75" customHeight="1" x14ac:dyDescent="0.25">
      <c r="B9" s="64"/>
      <c r="C9" s="3" t="s">
        <v>3</v>
      </c>
      <c r="D9" s="4" t="s">
        <v>148</v>
      </c>
      <c r="E9" s="5" t="s">
        <v>149</v>
      </c>
      <c r="F9" s="6" t="s">
        <v>147</v>
      </c>
      <c r="G9" s="25">
        <v>44630</v>
      </c>
      <c r="H9" s="25">
        <v>44661</v>
      </c>
      <c r="L9" s="15"/>
      <c r="M9" s="15"/>
      <c r="N9" s="15"/>
    </row>
    <row r="10" spans="2:14" ht="84.75" customHeight="1" x14ac:dyDescent="0.25">
      <c r="B10" s="64"/>
      <c r="C10" s="3" t="s">
        <v>18</v>
      </c>
      <c r="D10" s="4" t="s">
        <v>180</v>
      </c>
      <c r="E10" s="5" t="s">
        <v>151</v>
      </c>
      <c r="F10" s="6" t="s">
        <v>152</v>
      </c>
      <c r="G10" s="25">
        <v>44682</v>
      </c>
      <c r="H10" s="25">
        <v>44834</v>
      </c>
      <c r="L10" s="15"/>
      <c r="M10" s="15"/>
      <c r="N10" s="15"/>
    </row>
    <row r="11" spans="2:14" ht="84.75" customHeight="1" x14ac:dyDescent="0.25">
      <c r="B11" s="67" t="s">
        <v>34</v>
      </c>
      <c r="C11" s="3" t="s">
        <v>4</v>
      </c>
      <c r="D11" s="4" t="s">
        <v>91</v>
      </c>
      <c r="E11" s="5" t="s">
        <v>82</v>
      </c>
      <c r="F11" s="6" t="s">
        <v>153</v>
      </c>
      <c r="G11" s="35">
        <v>44669</v>
      </c>
      <c r="H11" s="25">
        <v>44732</v>
      </c>
      <c r="L11" s="15"/>
      <c r="M11" s="15"/>
      <c r="N11" s="15"/>
    </row>
    <row r="12" spans="2:14" ht="84.75" customHeight="1" x14ac:dyDescent="0.25">
      <c r="B12" s="64" t="s">
        <v>33</v>
      </c>
      <c r="C12" s="3" t="s">
        <v>6</v>
      </c>
      <c r="D12" s="4" t="s">
        <v>80</v>
      </c>
      <c r="E12" s="5" t="s">
        <v>137</v>
      </c>
      <c r="F12" s="6" t="s">
        <v>156</v>
      </c>
      <c r="G12" s="25">
        <v>44650</v>
      </c>
      <c r="H12" s="25">
        <v>44926</v>
      </c>
      <c r="L12" s="15"/>
      <c r="M12" s="15"/>
      <c r="N12" s="15"/>
    </row>
    <row r="13" spans="2:14" ht="84.75" customHeight="1" x14ac:dyDescent="0.25">
      <c r="B13" s="64"/>
      <c r="C13" s="3" t="s">
        <v>7</v>
      </c>
      <c r="D13" s="4" t="s">
        <v>81</v>
      </c>
      <c r="E13" s="5" t="s">
        <v>154</v>
      </c>
      <c r="F13" s="6" t="s">
        <v>147</v>
      </c>
      <c r="G13" s="25">
        <v>44612</v>
      </c>
      <c r="H13" s="25">
        <v>44711</v>
      </c>
      <c r="L13" s="15"/>
      <c r="M13" s="15"/>
      <c r="N13" s="15"/>
    </row>
    <row r="14" spans="2:14" ht="102" customHeight="1" x14ac:dyDescent="0.25">
      <c r="B14" s="64" t="s">
        <v>32</v>
      </c>
      <c r="C14" s="3" t="s">
        <v>9</v>
      </c>
      <c r="D14" s="19" t="s">
        <v>88</v>
      </c>
      <c r="E14" s="27" t="s">
        <v>142</v>
      </c>
      <c r="F14" s="6" t="s">
        <v>147</v>
      </c>
      <c r="G14" s="25">
        <v>44713</v>
      </c>
      <c r="H14" s="25">
        <v>44865</v>
      </c>
      <c r="L14" s="15"/>
      <c r="M14" s="15"/>
      <c r="N14" s="15"/>
    </row>
    <row r="15" spans="2:14" ht="102" customHeight="1" x14ac:dyDescent="0.25">
      <c r="B15" s="64"/>
      <c r="C15" s="3" t="s">
        <v>10</v>
      </c>
      <c r="D15" s="22" t="s">
        <v>89</v>
      </c>
      <c r="E15" s="5" t="s">
        <v>90</v>
      </c>
      <c r="F15" s="6" t="s">
        <v>155</v>
      </c>
      <c r="G15" s="25">
        <v>44683</v>
      </c>
      <c r="H15" s="25">
        <v>44865</v>
      </c>
      <c r="L15" s="15"/>
      <c r="M15" s="15"/>
      <c r="N15" s="15"/>
    </row>
  </sheetData>
  <mergeCells count="16">
    <mergeCell ref="B1:C1"/>
    <mergeCell ref="D1:H1"/>
    <mergeCell ref="B3:H3"/>
    <mergeCell ref="C4:H4"/>
    <mergeCell ref="I3:J3"/>
    <mergeCell ref="B14:B15"/>
    <mergeCell ref="L5:L6"/>
    <mergeCell ref="M5:M6"/>
    <mergeCell ref="N5:N6"/>
    <mergeCell ref="B8:B10"/>
    <mergeCell ref="B12:B13"/>
    <mergeCell ref="B5:B6"/>
    <mergeCell ref="C5:D6"/>
    <mergeCell ref="E5:E6"/>
    <mergeCell ref="F5:F6"/>
    <mergeCell ref="G5:H5"/>
  </mergeCells>
  <conditionalFormatting sqref="I12">
    <cfRule type="colorScale" priority="3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N14"/>
  <sheetViews>
    <sheetView topLeftCell="A4" zoomScale="50" zoomScaleNormal="50" workbookViewId="0">
      <selection activeCell="G7" sqref="G7:H14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1.75" style="1" customWidth="1"/>
    <col min="12" max="16384" width="32.5" style="1"/>
  </cols>
  <sheetData>
    <row r="1" spans="2:14" ht="96" customHeight="1" x14ac:dyDescent="0.25">
      <c r="B1" s="41"/>
      <c r="C1" s="41"/>
      <c r="D1" s="42" t="s">
        <v>192</v>
      </c>
      <c r="E1" s="43"/>
      <c r="F1" s="43"/>
      <c r="G1" s="43"/>
      <c r="H1" s="44"/>
    </row>
    <row r="2" spans="2:14" ht="18.75" thickBot="1" x14ac:dyDescent="0.3">
      <c r="B2" s="8"/>
      <c r="C2" s="8"/>
      <c r="D2" s="8"/>
      <c r="E2" s="8"/>
      <c r="F2" s="8"/>
      <c r="G2" s="8"/>
      <c r="H2" s="8"/>
    </row>
    <row r="3" spans="2:14" ht="105" customHeight="1" thickBot="1" x14ac:dyDescent="0.3">
      <c r="B3" s="45" t="s">
        <v>35</v>
      </c>
      <c r="C3" s="45"/>
      <c r="D3" s="45"/>
      <c r="E3" s="45"/>
      <c r="F3" s="45"/>
      <c r="G3" s="45"/>
      <c r="H3" s="45"/>
      <c r="I3" s="50"/>
      <c r="J3" s="51"/>
    </row>
    <row r="4" spans="2:14" ht="59.25" customHeight="1" x14ac:dyDescent="0.25">
      <c r="B4" s="17" t="s">
        <v>87</v>
      </c>
      <c r="C4" s="38" t="s">
        <v>106</v>
      </c>
      <c r="D4" s="39"/>
      <c r="E4" s="39"/>
      <c r="F4" s="39"/>
      <c r="G4" s="39"/>
      <c r="H4" s="40"/>
      <c r="I4" s="7"/>
      <c r="J4" s="7"/>
    </row>
    <row r="5" spans="2:14" ht="26.25" customHeight="1" x14ac:dyDescent="0.25">
      <c r="B5" s="53" t="s">
        <v>11</v>
      </c>
      <c r="C5" s="54" t="s">
        <v>12</v>
      </c>
      <c r="D5" s="55"/>
      <c r="E5" s="53" t="s">
        <v>14</v>
      </c>
      <c r="F5" s="56" t="s">
        <v>15</v>
      </c>
      <c r="G5" s="57" t="s">
        <v>24</v>
      </c>
      <c r="H5" s="57"/>
      <c r="I5" s="7"/>
      <c r="J5" s="7"/>
      <c r="L5" s="36" t="s">
        <v>84</v>
      </c>
      <c r="M5" s="36" t="s">
        <v>85</v>
      </c>
      <c r="N5" s="36" t="s">
        <v>86</v>
      </c>
    </row>
    <row r="6" spans="2:14" ht="26.25" customHeight="1" x14ac:dyDescent="0.25">
      <c r="B6" s="58"/>
      <c r="C6" s="59"/>
      <c r="D6" s="60"/>
      <c r="E6" s="58"/>
      <c r="F6" s="61"/>
      <c r="G6" s="62" t="s">
        <v>25</v>
      </c>
      <c r="H6" s="63" t="s">
        <v>26</v>
      </c>
      <c r="L6" s="37"/>
      <c r="M6" s="37"/>
      <c r="N6" s="37"/>
    </row>
    <row r="7" spans="2:14" ht="114.75" customHeight="1" x14ac:dyDescent="0.25">
      <c r="B7" s="82" t="s">
        <v>108</v>
      </c>
      <c r="C7" s="3" t="s">
        <v>0</v>
      </c>
      <c r="D7" s="12" t="s">
        <v>157</v>
      </c>
      <c r="E7" s="5" t="s">
        <v>107</v>
      </c>
      <c r="F7" s="6" t="s">
        <v>158</v>
      </c>
      <c r="G7" s="9">
        <v>44576</v>
      </c>
      <c r="H7" s="10">
        <v>44926</v>
      </c>
      <c r="L7" s="24"/>
      <c r="M7" s="24"/>
      <c r="N7" s="24"/>
    </row>
    <row r="8" spans="2:14" ht="84.75" customHeight="1" x14ac:dyDescent="0.25">
      <c r="B8" s="83"/>
      <c r="C8" s="3" t="s">
        <v>1</v>
      </c>
      <c r="D8" s="12" t="s">
        <v>159</v>
      </c>
      <c r="E8" s="5" t="s">
        <v>100</v>
      </c>
      <c r="F8" s="6" t="s">
        <v>103</v>
      </c>
      <c r="G8" s="9">
        <v>44576</v>
      </c>
      <c r="H8" s="10">
        <v>44926</v>
      </c>
      <c r="L8" s="24"/>
      <c r="M8" s="24"/>
      <c r="N8" s="24"/>
    </row>
    <row r="9" spans="2:14" ht="84.75" customHeight="1" x14ac:dyDescent="0.25">
      <c r="B9" s="85" t="s">
        <v>109</v>
      </c>
      <c r="C9" s="3" t="s">
        <v>2</v>
      </c>
      <c r="D9" s="12" t="s">
        <v>104</v>
      </c>
      <c r="E9" s="5" t="s">
        <v>105</v>
      </c>
      <c r="F9" s="6" t="s">
        <v>160</v>
      </c>
      <c r="G9" s="9">
        <v>44612</v>
      </c>
      <c r="H9" s="10">
        <v>44926</v>
      </c>
      <c r="L9" s="24"/>
      <c r="M9" s="24"/>
      <c r="N9" s="24"/>
    </row>
    <row r="10" spans="2:14" ht="84.75" customHeight="1" x14ac:dyDescent="0.25">
      <c r="B10" s="82" t="s">
        <v>110</v>
      </c>
      <c r="C10" s="3" t="s">
        <v>4</v>
      </c>
      <c r="D10" s="12" t="s">
        <v>92</v>
      </c>
      <c r="E10" s="18" t="s">
        <v>93</v>
      </c>
      <c r="F10" s="18" t="s">
        <v>161</v>
      </c>
      <c r="G10" s="9">
        <v>44635</v>
      </c>
      <c r="H10" s="10">
        <v>44926</v>
      </c>
      <c r="L10" s="24"/>
      <c r="M10" s="24"/>
      <c r="N10" s="24"/>
    </row>
    <row r="11" spans="2:14" ht="84.75" customHeight="1" x14ac:dyDescent="0.25">
      <c r="B11" s="83"/>
      <c r="C11" s="3" t="s">
        <v>5</v>
      </c>
      <c r="D11" s="12" t="s">
        <v>94</v>
      </c>
      <c r="E11" s="18" t="s">
        <v>95</v>
      </c>
      <c r="F11" s="18" t="s">
        <v>161</v>
      </c>
      <c r="G11" s="9">
        <v>44742</v>
      </c>
      <c r="H11" s="10">
        <v>44926</v>
      </c>
      <c r="L11" s="24"/>
      <c r="M11" s="24"/>
      <c r="N11" s="24"/>
    </row>
    <row r="12" spans="2:14" ht="84.75" customHeight="1" x14ac:dyDescent="0.25">
      <c r="B12" s="83"/>
      <c r="C12" s="3" t="s">
        <v>63</v>
      </c>
      <c r="D12" s="12" t="s">
        <v>96</v>
      </c>
      <c r="E12" s="18" t="s">
        <v>97</v>
      </c>
      <c r="F12" s="18" t="s">
        <v>160</v>
      </c>
      <c r="G12" s="9">
        <v>44742</v>
      </c>
      <c r="H12" s="10">
        <v>44926</v>
      </c>
      <c r="L12" s="24"/>
      <c r="M12" s="24"/>
      <c r="N12" s="24"/>
    </row>
    <row r="13" spans="2:14" ht="84.75" customHeight="1" x14ac:dyDescent="0.25">
      <c r="B13" s="84"/>
      <c r="C13" s="3" t="s">
        <v>64</v>
      </c>
      <c r="D13" s="12" t="s">
        <v>99</v>
      </c>
      <c r="E13" s="18" t="s">
        <v>98</v>
      </c>
      <c r="F13" s="18" t="s">
        <v>161</v>
      </c>
      <c r="G13" s="9">
        <v>44742</v>
      </c>
      <c r="H13" s="10">
        <v>44926</v>
      </c>
      <c r="L13" s="24"/>
      <c r="M13" s="24"/>
      <c r="N13" s="24"/>
    </row>
    <row r="14" spans="2:14" ht="84.75" customHeight="1" x14ac:dyDescent="0.25">
      <c r="B14" s="66" t="s">
        <v>245</v>
      </c>
      <c r="C14" s="3">
        <v>4.0999999999999996</v>
      </c>
      <c r="D14" s="12" t="s">
        <v>101</v>
      </c>
      <c r="E14" s="18" t="s">
        <v>102</v>
      </c>
      <c r="F14" s="20" t="s">
        <v>20</v>
      </c>
      <c r="G14" s="9">
        <v>44563</v>
      </c>
      <c r="H14" s="10">
        <v>44926</v>
      </c>
      <c r="L14" s="24"/>
      <c r="M14" s="24"/>
      <c r="N14" s="24"/>
    </row>
  </sheetData>
  <mergeCells count="15">
    <mergeCell ref="L5:L6"/>
    <mergeCell ref="B7:B8"/>
    <mergeCell ref="M5:M6"/>
    <mergeCell ref="N5:N6"/>
    <mergeCell ref="I3:J3"/>
    <mergeCell ref="B5:B6"/>
    <mergeCell ref="C5:D6"/>
    <mergeCell ref="E5:E6"/>
    <mergeCell ref="F5:F6"/>
    <mergeCell ref="G5:H5"/>
    <mergeCell ref="B10:B13"/>
    <mergeCell ref="B1:C1"/>
    <mergeCell ref="D1:H1"/>
    <mergeCell ref="B3:H3"/>
    <mergeCell ref="C4:H4"/>
  </mergeCells>
  <conditionalFormatting sqref="J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25" right="0.25" top="0.75" bottom="0.75" header="0.3" footer="0.3"/>
  <pageSetup paperSize="5" scale="4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3"/>
  <sheetViews>
    <sheetView topLeftCell="D3" zoomScale="60" zoomScaleNormal="60" workbookViewId="0">
      <selection activeCell="G6" sqref="G6:H12"/>
    </sheetView>
  </sheetViews>
  <sheetFormatPr baseColWidth="10" defaultColWidth="32.5" defaultRowHeight="18" x14ac:dyDescent="0.25"/>
  <cols>
    <col min="1" max="1" width="2.125" style="1" customWidth="1"/>
    <col min="2" max="2" width="39.25" style="1" customWidth="1"/>
    <col min="3" max="3" width="16.25" style="1" customWidth="1"/>
    <col min="4" max="4" width="58.375" style="1" customWidth="1"/>
    <col min="5" max="5" width="57.75" style="1" customWidth="1"/>
    <col min="6" max="6" width="45" style="1" customWidth="1"/>
    <col min="7" max="8" width="22.75" style="1" customWidth="1"/>
    <col min="9" max="9" width="2.25" style="1" hidden="1" customWidth="1"/>
    <col min="10" max="10" width="32.5" style="1" hidden="1" customWidth="1"/>
    <col min="11" max="11" width="1.625" style="1" customWidth="1"/>
    <col min="12" max="16384" width="32.5" style="1"/>
  </cols>
  <sheetData>
    <row r="1" spans="2:14" ht="96" customHeight="1" x14ac:dyDescent="0.25">
      <c r="B1" s="41"/>
      <c r="C1" s="41"/>
      <c r="D1" s="42" t="s">
        <v>192</v>
      </c>
      <c r="E1" s="43"/>
      <c r="F1" s="43"/>
      <c r="G1" s="43"/>
      <c r="H1" s="44"/>
    </row>
    <row r="2" spans="2:14" ht="18.75" thickBot="1" x14ac:dyDescent="0.3">
      <c r="B2" s="8"/>
      <c r="C2" s="8"/>
      <c r="D2" s="8"/>
      <c r="E2" s="8"/>
      <c r="F2" s="8"/>
      <c r="G2" s="8"/>
      <c r="H2" s="8"/>
    </row>
    <row r="3" spans="2:14" ht="105" customHeight="1" thickBot="1" x14ac:dyDescent="0.3">
      <c r="B3" s="45" t="s">
        <v>37</v>
      </c>
      <c r="C3" s="45"/>
      <c r="D3" s="45"/>
      <c r="E3" s="45"/>
      <c r="F3" s="45"/>
      <c r="G3" s="45"/>
      <c r="H3" s="45"/>
      <c r="I3" s="50"/>
      <c r="J3" s="51"/>
    </row>
    <row r="4" spans="2:14" ht="26.25" customHeight="1" x14ac:dyDescent="0.25">
      <c r="B4" s="53" t="s">
        <v>11</v>
      </c>
      <c r="C4" s="54" t="s">
        <v>12</v>
      </c>
      <c r="D4" s="55"/>
      <c r="E4" s="53" t="s">
        <v>14</v>
      </c>
      <c r="F4" s="56" t="s">
        <v>15</v>
      </c>
      <c r="G4" s="57" t="s">
        <v>24</v>
      </c>
      <c r="H4" s="57"/>
      <c r="I4" s="7"/>
      <c r="J4" s="7"/>
      <c r="L4" s="36" t="s">
        <v>84</v>
      </c>
      <c r="M4" s="36" t="s">
        <v>85</v>
      </c>
      <c r="N4" s="36" t="s">
        <v>86</v>
      </c>
    </row>
    <row r="5" spans="2:14" ht="26.25" customHeight="1" x14ac:dyDescent="0.25">
      <c r="B5" s="58"/>
      <c r="C5" s="59"/>
      <c r="D5" s="60"/>
      <c r="E5" s="58"/>
      <c r="F5" s="61"/>
      <c r="G5" s="62" t="s">
        <v>25</v>
      </c>
      <c r="H5" s="63" t="s">
        <v>26</v>
      </c>
      <c r="L5" s="37"/>
      <c r="M5" s="37"/>
      <c r="N5" s="37"/>
    </row>
    <row r="6" spans="2:14" ht="84.75" customHeight="1" x14ac:dyDescent="0.25">
      <c r="B6" s="82" t="s">
        <v>162</v>
      </c>
      <c r="C6" s="3" t="s">
        <v>0</v>
      </c>
      <c r="D6" s="12" t="s">
        <v>197</v>
      </c>
      <c r="E6" s="5" t="s">
        <v>83</v>
      </c>
      <c r="F6" s="6" t="s">
        <v>175</v>
      </c>
      <c r="G6" s="9">
        <v>44594</v>
      </c>
      <c r="H6" s="16">
        <v>44895</v>
      </c>
      <c r="L6" s="24"/>
      <c r="M6" s="24"/>
      <c r="N6" s="24"/>
    </row>
    <row r="7" spans="2:14" ht="84.75" customHeight="1" x14ac:dyDescent="0.25">
      <c r="B7" s="84"/>
      <c r="C7" s="28">
        <v>1.2</v>
      </c>
      <c r="D7" s="12" t="s">
        <v>176</v>
      </c>
      <c r="E7" s="29" t="s">
        <v>177</v>
      </c>
      <c r="F7" s="30" t="s">
        <v>178</v>
      </c>
      <c r="G7" s="31">
        <v>44602</v>
      </c>
      <c r="H7" s="32">
        <v>44650</v>
      </c>
      <c r="L7" s="24"/>
      <c r="M7" s="24"/>
      <c r="N7" s="24"/>
    </row>
    <row r="8" spans="2:14" ht="84.75" customHeight="1" x14ac:dyDescent="0.25">
      <c r="B8" s="86" t="s">
        <v>163</v>
      </c>
      <c r="C8" s="28" t="s">
        <v>2</v>
      </c>
      <c r="D8" s="12" t="s">
        <v>164</v>
      </c>
      <c r="E8" s="29" t="s">
        <v>165</v>
      </c>
      <c r="F8" s="30" t="s">
        <v>166</v>
      </c>
      <c r="G8" s="31">
        <v>44652</v>
      </c>
      <c r="H8" s="32">
        <v>44681</v>
      </c>
      <c r="L8" s="24"/>
      <c r="M8" s="24"/>
      <c r="N8" s="24"/>
    </row>
    <row r="9" spans="2:14" ht="110.25" customHeight="1" x14ac:dyDescent="0.25">
      <c r="B9" s="82" t="s">
        <v>167</v>
      </c>
      <c r="C9" s="3" t="s">
        <v>4</v>
      </c>
      <c r="D9" s="12" t="s">
        <v>168</v>
      </c>
      <c r="E9" s="5" t="s">
        <v>173</v>
      </c>
      <c r="F9" s="6" t="s">
        <v>41</v>
      </c>
      <c r="G9" s="9">
        <v>44742</v>
      </c>
      <c r="H9" s="32">
        <v>44804</v>
      </c>
      <c r="L9" s="24"/>
      <c r="M9" s="24"/>
      <c r="N9" s="24"/>
    </row>
    <row r="10" spans="2:14" ht="128.25" customHeight="1" x14ac:dyDescent="0.25">
      <c r="B10" s="83"/>
      <c r="C10" s="3" t="s">
        <v>5</v>
      </c>
      <c r="D10" s="12" t="s">
        <v>196</v>
      </c>
      <c r="E10" s="5" t="s">
        <v>174</v>
      </c>
      <c r="F10" s="6" t="s">
        <v>41</v>
      </c>
      <c r="G10" s="9">
        <v>44742</v>
      </c>
      <c r="H10" s="16">
        <v>44772</v>
      </c>
      <c r="L10" s="24"/>
      <c r="M10" s="24"/>
      <c r="N10" s="24"/>
    </row>
    <row r="11" spans="2:14" ht="96.75" customHeight="1" x14ac:dyDescent="0.25">
      <c r="B11" s="83"/>
      <c r="C11" s="3">
        <v>3.3</v>
      </c>
      <c r="D11" s="12" t="s">
        <v>169</v>
      </c>
      <c r="E11" s="5" t="s">
        <v>191</v>
      </c>
      <c r="F11" s="6" t="s">
        <v>172</v>
      </c>
      <c r="G11" s="9">
        <v>44621</v>
      </c>
      <c r="H11" s="16">
        <v>44925</v>
      </c>
      <c r="L11" s="24"/>
      <c r="M11" s="24"/>
      <c r="N11" s="24"/>
    </row>
    <row r="12" spans="2:14" ht="99.75" customHeight="1" x14ac:dyDescent="0.25">
      <c r="B12" s="84"/>
      <c r="C12" s="3">
        <v>3.4</v>
      </c>
      <c r="D12" s="12" t="s">
        <v>171</v>
      </c>
      <c r="E12" s="5" t="s">
        <v>170</v>
      </c>
      <c r="F12" s="6" t="s">
        <v>158</v>
      </c>
      <c r="G12" s="9">
        <v>44691</v>
      </c>
      <c r="H12" s="16">
        <v>44905</v>
      </c>
      <c r="L12" s="24"/>
      <c r="M12" s="24"/>
      <c r="N12" s="24"/>
    </row>
    <row r="13" spans="2:14" s="93" customFormat="1" ht="99.75" customHeight="1" x14ac:dyDescent="0.25">
      <c r="B13" s="87"/>
      <c r="C13" s="87"/>
      <c r="D13" s="88"/>
      <c r="E13" s="89"/>
      <c r="F13" s="90"/>
      <c r="G13" s="91"/>
      <c r="H13" s="92"/>
      <c r="L13" s="94"/>
      <c r="M13" s="94"/>
      <c r="N13" s="94"/>
    </row>
  </sheetData>
  <mergeCells count="14">
    <mergeCell ref="B9:B12"/>
    <mergeCell ref="L4:L5"/>
    <mergeCell ref="M4:M5"/>
    <mergeCell ref="N4:N5"/>
    <mergeCell ref="B1:C1"/>
    <mergeCell ref="D1:H1"/>
    <mergeCell ref="B3:H3"/>
    <mergeCell ref="I3:J3"/>
    <mergeCell ref="B4:B5"/>
    <mergeCell ref="C4:D5"/>
    <mergeCell ref="E4:E5"/>
    <mergeCell ref="F4:F5"/>
    <mergeCell ref="G4:H4"/>
    <mergeCell ref="B6:B7"/>
  </mergeCells>
  <pageMargins left="0.25" right="0.25" top="0.75" bottom="0.75" header="0.3" footer="0.3"/>
  <pageSetup paperSize="5" scale="4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2985bb4b-4701-49be-b6af-cb425f14ffe8">2019</Fecha>
    <Clasificaci_x00f3_n xmlns="2985bb4b-4701-49be-b6af-cb425f14ffe8">Plan Anticorrupción</Clasificaci_x00f3_n>
    <Descripci_x00f3_n xmlns="2985bb4b-4701-49be-b6af-cb425f14ffe8">Matriz Plan Anticorrupción y de Atención al Ciudadano Moniquirá 2019</Descripci_x00f3_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05DD7A6F9BA4449283E0AB95959553" ma:contentTypeVersion="3" ma:contentTypeDescription="Crear nuevo documento." ma:contentTypeScope="" ma:versionID="de468a17fd7652460c40bcda17096f7b">
  <xsd:schema xmlns:xsd="http://www.w3.org/2001/XMLSchema" xmlns:xs="http://www.w3.org/2001/XMLSchema" xmlns:p="http://schemas.microsoft.com/office/2006/metadata/properties" xmlns:ns2="2985bb4b-4701-49be-b6af-cb425f14ffe8" targetNamespace="http://schemas.microsoft.com/office/2006/metadata/properties" ma:root="true" ma:fieldsID="9a314b6f2d6bb71295dd2a246f38a1d8" ns2:_="">
    <xsd:import namespace="2985bb4b-4701-49be-b6af-cb425f14ffe8"/>
    <xsd:element name="properties">
      <xsd:complexType>
        <xsd:sequence>
          <xsd:element name="documentManagement">
            <xsd:complexType>
              <xsd:all>
                <xsd:element ref="ns2:Clasificaci_x00f3_n" minOccurs="0"/>
                <xsd:element ref="ns2:Descripci_x00f3_n" minOccurs="0"/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85bb4b-4701-49be-b6af-cb425f14ffe8" elementFormDefault="qualified">
    <xsd:import namespace="http://schemas.microsoft.com/office/2006/documentManagement/types"/>
    <xsd:import namespace="http://schemas.microsoft.com/office/infopath/2007/PartnerControls"/>
    <xsd:element name="Clasificaci_x00f3_n" ma:index="8" nillable="true" ma:displayName="Clasificación" ma:default="Nuestra Políticas" ma:format="Dropdown" ma:internalName="Clasificaci_x00f3_n">
      <xsd:simpleType>
        <xsd:restriction base="dms:Choice">
          <xsd:enumeration value="Nuestra Políticas"/>
          <xsd:enumeration value="Nuestros Planes"/>
          <xsd:enumeration value="Programas y Proyectos"/>
          <xsd:enumeration value="Plan de Desarrollo"/>
          <xsd:enumeration value="Plan Anticorrupción"/>
          <xsd:enumeration value="Plan de Ordenamiento Territorial"/>
          <xsd:enumeration value="Plan de Acción"/>
          <xsd:enumeration value="Plan Operativo Anual de Inversiones"/>
          <xsd:enumeration value="Plan Anual de Inversiones"/>
          <xsd:enumeration value="Plan de Mejoramiento"/>
          <xsd:enumeration value="Plan Estratégico Institucional"/>
        </xsd:restriction>
      </xsd:simpleType>
    </xsd:element>
    <xsd:element name="Descripci_x00f3_n" ma:index="9" nillable="true" ma:displayName="Descripción" ma:internalName="Descripci_x00f3_n">
      <xsd:simpleType>
        <xsd:restriction base="dms:Note"/>
      </xsd:simpleType>
    </xsd:element>
    <xsd:element name="Fecha" ma:index="10" nillable="true" ma:displayName="Fecha" ma:internalName="Fech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574F5338-00CB-471E-9FB3-957CB2486FDD}">
  <ds:schemaRefs>
    <ds:schemaRef ds:uri="2985bb4b-4701-49be-b6af-cb425f14ffe8"/>
    <ds:schemaRef ds:uri="http://purl.org/dc/dcmitype/"/>
    <ds:schemaRef ds:uri="http://purl.org/dc/terms/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0BEABBB-28BF-46C8-A37D-233051C63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85bb4b-4701-49be-b6af-cb425f14ff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3050D-DD20-43A3-8665-FDD078E9725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EFCD5E74-3596-47EB-8D33-44644F49BB7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EJECUCION PAAC</vt:lpstr>
      <vt:lpstr>A.RIESGO CORRUPCION</vt:lpstr>
      <vt:lpstr>B.TRÁMITES</vt:lpstr>
      <vt:lpstr>C. RENDICION DE CUENTAS</vt:lpstr>
      <vt:lpstr>D.ATEN CIUDADANO</vt:lpstr>
      <vt:lpstr>E. TRANSPARENCIA</vt:lpstr>
      <vt:lpstr>F. INICIATIVAS ADICIONALES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Plan Anticorrupción y de Atención al Ciudadano Moniquirá 2019</dc:title>
  <dc:creator>Aura Ines Rodriguez Rincon</dc:creator>
  <cp:lastModifiedBy>Usuario</cp:lastModifiedBy>
  <cp:lastPrinted>2018-05-11T22:25:12Z</cp:lastPrinted>
  <dcterms:created xsi:type="dcterms:W3CDTF">2016-07-25T16:36:30Z</dcterms:created>
  <dcterms:modified xsi:type="dcterms:W3CDTF">2022-01-11T15:04:02Z</dcterms:modified>
</cp:coreProperties>
</file>